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使い方" sheetId="1" state="visible" r:id="rId1"/>
    <sheet name="社員一覧（管理簿）" sheetId="2" state="visible" r:id="rId2"/>
    <sheet name="参照表" sheetId="3" state="visible" r:id="rId3"/>
    <sheet name="取得記録" sheetId="4" state="visible" r:id="rId4"/>
  </sheets>
  <definedNames>
    <definedName name="_xlnm.Print_Titles" localSheetId="1">'社員一覧（管理簿）'!$4:$4</definedName>
    <definedName name="_xlnm.Print_Area" localSheetId="1">'社員一覧（管理簿）'!$A$1:$P$54</definedName>
    <definedName name="_xlnm._FilterDatabase" localSheetId="3" hidden="1">'取得記録'!$A$3:$D$503</definedName>
    <definedName name="_xlnm.Print_Titles" localSheetId="3">'取得記録'!$3:$3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/mm/dd"/>
    <numFmt numFmtId="165" formatCode="0.0"/>
  </numFmts>
  <fonts count="11">
    <font>
      <name val="Calibri"/>
      <family val="2"/>
      <color theme="1"/>
      <sz val="11"/>
      <scheme val="minor"/>
    </font>
    <font>
      <name val="Yu Gothic"/>
      <b val="1"/>
      <color rgb="00000000"/>
      <sz val="16"/>
    </font>
    <font>
      <name val="Yu Gothic"/>
      <b val="1"/>
      <color rgb="00000000"/>
      <sz val="10"/>
    </font>
    <font>
      <name val="Yu Gothic"/>
      <color rgb="00000000"/>
      <sz val="10"/>
    </font>
    <font>
      <name val="Yu Gothic"/>
      <color rgb="000563C1"/>
      <sz val="10"/>
    </font>
    <font>
      <name val="Yu Gothic"/>
      <b val="1"/>
      <color rgb="00000000"/>
      <sz val="12"/>
    </font>
    <font>
      <name val="Yu Gothic"/>
      <color rgb="000000FF"/>
      <sz val="10"/>
    </font>
    <font>
      <name val="Yu Gothic"/>
      <color rgb="007F7F7F"/>
      <sz val="10"/>
    </font>
    <font>
      <name val="Yu Gothic"/>
      <b val="1"/>
      <color rgb="00000000"/>
      <sz val="14"/>
    </font>
    <font>
      <name val="Yu Gothic"/>
      <i val="1"/>
      <color rgb="007F7F7F"/>
      <sz val="10"/>
    </font>
    <font>
      <name val="Yu Gothic"/>
      <b val="1"/>
      <color rgb="00000000"/>
      <sz val="9"/>
    </font>
  </fonts>
  <fills count="5">
    <fill>
      <patternFill/>
    </fill>
    <fill>
      <patternFill patternType="gray125"/>
    </fill>
    <fill>
      <patternFill patternType="solid">
        <fgColor rgb="00E8EEF7"/>
      </patternFill>
    </fill>
    <fill>
      <patternFill patternType="solid">
        <fgColor rgb="00FFF9DB"/>
      </patternFill>
    </fill>
    <fill>
      <patternFill patternType="solid">
        <fgColor rgb="00F5F5F5"/>
      </patternFill>
    </fill>
  </fills>
  <borders count="5">
    <border>
      <left/>
      <right/>
      <top/>
      <bottom/>
      <diagonal/>
    </border>
    <border>
      <left style="thin">
        <color rgb="00A0A0A0"/>
      </left>
      <right style="thin">
        <color rgb="00A0A0A0"/>
      </right>
      <top style="thin">
        <color rgb="00A0A0A0"/>
      </top>
      <bottom style="thin">
        <color rgb="00A0A0A0"/>
      </bottom>
    </border>
    <border>
      <left/>
      <right/>
      <top style="thin">
        <color rgb="00A0A0A0"/>
      </top>
      <bottom/>
      <diagonal/>
    </border>
    <border>
      <left/>
      <right style="thin">
        <color rgb="00A0A0A0"/>
      </right>
      <top style="thin">
        <color rgb="00A0A0A0"/>
      </top>
      <bottom/>
      <diagonal/>
    </border>
    <border>
      <left/>
      <right style="thin">
        <color rgb="00A0A0A0"/>
      </right>
      <top style="thin">
        <color rgb="00A0A0A0"/>
      </top>
      <bottom style="thin">
        <color rgb="00A0A0A0"/>
      </bottom>
      <diagonal/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top" wrapText="1"/>
    </xf>
    <xf numFmtId="0" fontId="2" fillId="2" borderId="1" applyAlignment="1" pivotButton="0" quotePrefix="0" xfId="0">
      <alignment horizontal="center" vertical="center" wrapText="1"/>
    </xf>
    <xf numFmtId="0" fontId="0" fillId="0" borderId="4" pivotButton="0" quotePrefix="0" xfId="0"/>
    <xf numFmtId="164" fontId="3" fillId="3" borderId="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/>
    </xf>
    <xf numFmtId="0" fontId="10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9" fillId="3" borderId="1" applyAlignment="1" pivotButton="0" quotePrefix="0" xfId="0">
      <alignment horizontal="left" vertical="center" wrapText="1"/>
    </xf>
    <xf numFmtId="164" fontId="9" fillId="3" borderId="1" applyAlignment="1" pivotButton="0" quotePrefix="0" xfId="0">
      <alignment horizontal="center" vertical="center" wrapText="1"/>
    </xf>
    <xf numFmtId="0" fontId="9" fillId="3" borderId="1" applyAlignment="1" pivotButton="0" quotePrefix="0" xfId="0">
      <alignment horizontal="center" vertical="center" wrapText="1"/>
    </xf>
    <xf numFmtId="1" fontId="3" fillId="4" borderId="1" applyAlignment="1" pivotButton="0" quotePrefix="0" xfId="0">
      <alignment horizontal="center" vertical="center" wrapText="1"/>
    </xf>
    <xf numFmtId="164" fontId="3" fillId="4" borderId="1" applyAlignment="1" pivotButton="0" quotePrefix="0" xfId="0">
      <alignment horizontal="center" vertical="center" wrapText="1"/>
    </xf>
    <xf numFmtId="165" fontId="3" fillId="4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0" borderId="1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center" vertical="center" wrapText="1"/>
    </xf>
    <xf numFmtId="165" fontId="9" fillId="3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3">
    <dxf>
      <fill>
        <patternFill patternType="solid">
          <fgColor rgb="00F8CBCB"/>
          <bgColor rgb="00F8CBCB"/>
        </patternFill>
      </fill>
    </dxf>
    <dxf>
      <fill>
        <patternFill patternType="solid">
          <fgColor rgb="00D5EFD5"/>
          <bgColor rgb="00D5EFD5"/>
        </patternFill>
      </fill>
    </dxf>
    <dxf>
      <fill>
        <patternFill patternType="solid">
          <fgColor rgb="00FCE8B2"/>
          <bgColor rgb="00FCE8B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kasaneru.hirogeru.net/guide/yukyu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3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4" customWidth="1" min="2" max="2"/>
    <col width="80" customWidth="1" min="3" max="3"/>
  </cols>
  <sheetData>
    <row r="1" ht="34" customHeight="1">
      <c r="A1" s="1" t="inlineStr">
        <is>
          <t>年次有給休暇管理簿 無料テンプレート</t>
        </is>
      </c>
    </row>
    <row r="3" ht="48" customHeight="1">
      <c r="B3" s="2" t="inlineStr">
        <is>
          <t>このファイルについて</t>
        </is>
      </c>
      <c r="C3" s="3" t="inlineStr">
        <is>
          <t>全社員の有給の「基準日・付与日数・取得した日（時季）・残日数」と、年5日の取得状況を、1つのExcelで管理します。入社日と週の所定労働日数から、法定の付与日数を自動で計算します。無料・登録不要・商用利用可・改変自由です。</t>
        </is>
      </c>
    </row>
    <row r="4" ht="48" customHeight="1">
      <c r="B4" s="2" t="inlineStr">
        <is>
          <t>管理簿の義務</t>
        </is>
      </c>
      <c r="C4" s="3" t="inlineStr">
        <is>
          <t>使用者は、年次有給休暇管理簿（基準日・日数・時季）を作成し、有給を与えた期間と、その後の3年間、保存する義務があります（労働基準法施行規則第24条の7）。このファイルの「社員一覧」と「取得記録」が、その記録にあたります。</t>
        </is>
      </c>
    </row>
    <row r="5" ht="32" customHeight="1">
      <c r="B5" s="2" t="inlineStr">
        <is>
          <t>記入するセル</t>
        </is>
      </c>
      <c r="C5" s="3" t="inlineStr">
        <is>
          <t>薄い黄色のセルが、記入する場所です。灰色のセルは、数式で自動計算されます。上書きしないでください。</t>
        </is>
      </c>
    </row>
    <row r="6" ht="32" customHeight="1">
      <c r="B6" s="2" t="inlineStr">
        <is>
          <t>使い方①　社員一覧</t>
        </is>
      </c>
      <c r="C6" s="3" t="inlineStr">
        <is>
          <t>社員の氏名・入社日・週の所定労働日数（週30時間以上なら「5」）を入れます。直近の基準日、付与日数、有効な付与の合計、残日数、年5日の判定が、自動で出ます。</t>
        </is>
      </c>
    </row>
    <row r="7" ht="48" customHeight="1">
      <c r="B7" s="2" t="inlineStr">
        <is>
          <t>使い方②　取得記録</t>
        </is>
      </c>
      <c r="C7" s="3" t="inlineStr">
        <is>
          <t>有給を取った日を、氏名・日付・日数（1日は1、半休は0.5）で、1行ずつ追加します。氏名は、社員一覧と同じ表記にしてください。氏名で絞り込めば、個人別の管理簿になります。</t>
        </is>
      </c>
    </row>
    <row r="8" ht="32" customHeight="1">
      <c r="B8" s="2" t="inlineStr">
        <is>
          <t>今日の日付</t>
        </is>
      </c>
      <c r="C8" s="3" t="inlineStr">
        <is>
          <t>社員一覧の上の「基準の日」は、既定では今日の日付です。過去の時点の状況を見たいときは、日付を直接入れてください。</t>
        </is>
      </c>
    </row>
    <row r="9" ht="64" customHeight="1">
      <c r="B9" s="2" t="inlineStr">
        <is>
          <t>計算の前提</t>
        </is>
      </c>
      <c r="C9" s="3" t="inlineStr">
        <is>
          <t>付与は、入社日の6か月後が最初で、以後1年ごとです。週4日以下は比例付与（通常の日数×週の日数÷5.2、端数切り捨て）。時効は付与の日から2年で、有効なのは直近2回の付与です。残日数は、有効な付与の合計から、有効な期間の取得日数を引いた数です。</t>
        </is>
      </c>
    </row>
    <row r="10" ht="48" customHeight="1">
      <c r="B10" s="2" t="inlineStr">
        <is>
          <t>対象外のもの</t>
        </is>
      </c>
      <c r="C10" s="3" t="inlineStr">
        <is>
          <t>会社が一斉付与（毎年4月1日など）で前倒ししている場合、出勤率が8割未満の期間がある場合、会社の規程が法定より手厚い場合、繰り越しや時間単位の取得は、この計算と異なります。該当する場合は、付与日数を直接書き換えてください。</t>
        </is>
      </c>
    </row>
    <row r="11" ht="32" customHeight="1">
      <c r="B11" s="2" t="inlineStr">
        <is>
          <t>注意</t>
        </is>
      </c>
      <c r="C11" s="3" t="inlineStr">
        <is>
          <t>社内の運用の雛形です。法令への適合を保証するものではありません。実際の運用は、社会保険労務士などにご確認ください。</t>
        </is>
      </c>
    </row>
    <row r="12" ht="48" customHeight="1">
      <c r="B12" s="2" t="inlineStr">
        <is>
          <t>Excelの限界</t>
        </is>
      </c>
      <c r="C12" s="3" t="inlineStr">
        <is>
          <t>社員が増えると、取得日の入力漏れ・氏名の表記ゆれ・年5日の確認に、手間がかかります。申請と承認から、残り日数と年5日の管理、管理簿の書き出しまで、画面で自動で行うなら、KASANERU（30日間、無料で試せます）が使えます。</t>
        </is>
      </c>
    </row>
    <row r="13" ht="32" customHeight="1">
      <c r="B13" s="2" t="inlineStr">
        <is>
          <t>KASANERU</t>
        </is>
      </c>
      <c r="C13" s="4" t="inlineStr">
        <is>
          <t>https://kasaneru.hirogeru.net/guide/yukyu</t>
        </is>
      </c>
    </row>
  </sheetData>
  <mergeCells count="1">
    <mergeCell ref="A1:C1"/>
  </mergeCells>
  <hyperlinks>
    <hyperlink xmlns:r="http://schemas.openxmlformats.org/officeDocument/2006/relationships" ref="C13" r:id="rId1"/>
  </hyperlinks>
  <pageMargins left="0.4" right="0.4" top="0.5" bottom="0.5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P54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12" customWidth="1" min="3" max="3"/>
    <col width="9" customWidth="1" min="4" max="4"/>
    <col width="7" customWidth="1" min="5" max="5"/>
    <col width="7" customWidth="1" min="6" max="6"/>
    <col width="12" customWidth="1" min="7" max="7"/>
    <col width="9" customWidth="1" min="8" max="8"/>
    <col width="12" customWidth="1" min="9" max="9"/>
    <col width="11" customWidth="1" min="10" max="10"/>
    <col width="11" customWidth="1" min="11" max="11"/>
    <col width="10" customWidth="1" min="12" max="12"/>
    <col width="11" customWidth="1" min="13" max="13"/>
    <col width="16" customWidth="1" min="14" max="14"/>
    <col width="12" customWidth="1" min="15" max="15"/>
    <col width="14" customWidth="1" min="16" max="16"/>
  </cols>
  <sheetData>
    <row r="1" ht="32" customHeight="1">
      <c r="A1" s="1" t="inlineStr">
        <is>
          <t>年　次　有　給　休　暇　管　理　簿（社員一覧）</t>
        </is>
      </c>
    </row>
    <row r="2">
      <c r="A2" s="5" t="inlineStr">
        <is>
          <t>基準の日</t>
        </is>
      </c>
      <c r="B2" s="6" t="n"/>
      <c r="C2" s="7">
        <f>TODAY()</f>
        <v/>
      </c>
      <c r="D2" s="8" t="inlineStr">
        <is>
          <t>← 既定は今日。過去の時点を見るときは、日付を入れる</t>
        </is>
      </c>
    </row>
    <row r="4" ht="40" customHeight="1">
      <c r="A4" s="9" t="inlineStr">
        <is>
          <t>No.</t>
        </is>
      </c>
      <c r="B4" s="9" t="inlineStr">
        <is>
          <t>氏名</t>
        </is>
      </c>
      <c r="C4" s="9" t="inlineStr">
        <is>
          <t>入社日</t>
        </is>
      </c>
      <c r="D4" s="9" t="inlineStr">
        <is>
          <t>週の所定
労働日数</t>
        </is>
      </c>
      <c r="E4" s="9" t="inlineStr">
        <is>
          <t>勤続
月数</t>
        </is>
      </c>
      <c r="F4" s="9" t="inlineStr">
        <is>
          <t>付与
回数</t>
        </is>
      </c>
      <c r="G4" s="9" t="inlineStr">
        <is>
          <t>直近の基準日</t>
        </is>
      </c>
      <c r="H4" s="9" t="inlineStr">
        <is>
          <t>直近の
付与日数</t>
        </is>
      </c>
      <c r="I4" s="9" t="inlineStr">
        <is>
          <t>次の基準日</t>
        </is>
      </c>
      <c r="J4" s="9" t="inlineStr">
        <is>
          <t>有効な付与
の合計</t>
        </is>
      </c>
      <c r="K4" s="9" t="inlineStr">
        <is>
          <t>有効期間の
取得日数</t>
        </is>
      </c>
      <c r="L4" s="9" t="inlineStr">
        <is>
          <t>残日数</t>
        </is>
      </c>
      <c r="M4" s="9" t="inlineStr">
        <is>
          <t>今期の取得
（年5日）</t>
        </is>
      </c>
      <c r="N4" s="9" t="inlineStr">
        <is>
          <t>年5日の判定
（今期）</t>
        </is>
      </c>
      <c r="O4" s="9" t="inlineStr">
        <is>
          <t>前期の取得
（年5日）</t>
        </is>
      </c>
      <c r="P4" s="9" t="inlineStr">
        <is>
          <t>前期の判定</t>
        </is>
      </c>
    </row>
    <row r="5">
      <c r="A5" s="10" t="n">
        <v>1</v>
      </c>
      <c r="B5" s="11" t="inlineStr">
        <is>
          <t>（記入例）山田 太郎</t>
        </is>
      </c>
      <c r="C5" s="12" t="n">
        <v>45017</v>
      </c>
      <c r="D5" s="13" t="n">
        <v>5</v>
      </c>
      <c r="E5" s="14">
        <f>IF(C5="","",MAX(0,(YEAR($C$2)-YEAR(C5))*12+MONTH($C$2)-MONTH(C5)-IF(DAY($C$2)&lt;DAY(C5),1,0)))</f>
        <v/>
      </c>
      <c r="F5" s="14">
        <f>IF(E5="","",IF(E5&gt;=6,INT((E5-6)/12)+1,0))</f>
        <v/>
      </c>
      <c r="G5" s="15">
        <f>IF(OR(F5="",F5=0),"",EDATE(C5,6+12*(F5-1)))</f>
        <v/>
      </c>
      <c r="H5" s="14">
        <f>IF(OR(F5="",F5=0,D5=""),"",INDEX(参照表!$B$3:$H$7,MATCH(D5,参照表!$A$3:$A$7,0),MIN(F5,7)))</f>
        <v/>
      </c>
      <c r="I5" s="15">
        <f>IF(F5="","",EDATE(C5,6+12*F5))</f>
        <v/>
      </c>
      <c r="J5" s="14">
        <f>IF(OR(F5="",F5=0,D5=""),"",H5+IF(F5&gt;=2,INDEX(参照表!$B$3:$H$7,MATCH(D5,参照表!$A$3:$A$7,0),MIN(F5-1,7)),0))</f>
        <v/>
      </c>
      <c r="K5" s="16">
        <f>IF(OR(F5="",F5=0,D5=""),"",SUMIFS(取得記録!$C$4:$C$503,取得記録!$A$4:$A$503,B5,取得記録!$B$4:$B$503,"&gt;="&amp;EDATE(C5,6+12*MAX(0,F5-2)),取得記録!$B$4:$B$503,"&lt;="&amp;$C$2))</f>
        <v/>
      </c>
      <c r="L5" s="17">
        <f>IF(J5="","",MAX(0,J5-K5))</f>
        <v/>
      </c>
      <c r="M5" s="16">
        <f>IF(OR(F5="",F5=0),"",SUMIFS(取得記録!$C$4:$C$503,取得記録!$A$4:$A$503,B5,取得記録!$B$4:$B$503,"&gt;="&amp;G5,取得記録!$B$4:$B$503,"&lt;"&amp;EDATE(G5,12)))</f>
        <v/>
      </c>
      <c r="N5" s="18">
        <f>IF(F5="","",IF(F5=0,"付与前",IF(H5="","週の日数を入力",IF(H5&lt;10,"対象外",IF(M5&gt;=5,"達成",IF(EDATE(G5,12)-$C$2&lt;=60,"要注意（期限間近）","進行中"))))))</f>
        <v/>
      </c>
      <c r="O5" s="16">
        <f>IF(OR(F5="",F5&lt;2),"",SUMIFS(取得記録!$C$4:$C$503,取得記録!$A$4:$A$503,B5,取得記録!$B$4:$B$503,"&gt;="&amp;EDATE(C5,6+12*(F5-2)),取得記録!$B$4:$B$503,"&lt;"&amp;G5))</f>
        <v/>
      </c>
      <c r="P5" s="18">
        <f>IF(OR(F5="",F5&lt;2,D5=""),"",IF(INDEX(参照表!$B$3:$H$7,MATCH(D5,参照表!$A$3:$A$7,0),MIN(F5-1,7))&lt;10,"対象外",IF(O5&gt;=5,"達成","未達")))</f>
        <v/>
      </c>
    </row>
    <row r="6">
      <c r="A6" s="10" t="n">
        <v>2</v>
      </c>
      <c r="B6" s="11" t="inlineStr">
        <is>
          <t>（記入例）佐藤 花子</t>
        </is>
      </c>
      <c r="C6" s="12" t="n">
        <v>45748</v>
      </c>
      <c r="D6" s="13" t="n">
        <v>4</v>
      </c>
      <c r="E6" s="14">
        <f>IF(C6="","",MAX(0,(YEAR($C$2)-YEAR(C6))*12+MONTH($C$2)-MONTH(C6)-IF(DAY($C$2)&lt;DAY(C6),1,0)))</f>
        <v/>
      </c>
      <c r="F6" s="14">
        <f>IF(E6="","",IF(E6&gt;=6,INT((E6-6)/12)+1,0))</f>
        <v/>
      </c>
      <c r="G6" s="15">
        <f>IF(OR(F6="",F6=0),"",EDATE(C6,6+12*(F6-1)))</f>
        <v/>
      </c>
      <c r="H6" s="14">
        <f>IF(OR(F6="",F6=0,D6=""),"",INDEX(参照表!$B$3:$H$7,MATCH(D6,参照表!$A$3:$A$7,0),MIN(F6,7)))</f>
        <v/>
      </c>
      <c r="I6" s="15">
        <f>IF(F6="","",EDATE(C6,6+12*F6))</f>
        <v/>
      </c>
      <c r="J6" s="14">
        <f>IF(OR(F6="",F6=0,D6=""),"",H6+IF(F6&gt;=2,INDEX(参照表!$B$3:$H$7,MATCH(D6,参照表!$A$3:$A$7,0),MIN(F6-1,7)),0))</f>
        <v/>
      </c>
      <c r="K6" s="16">
        <f>IF(OR(F6="",F6=0,D6=""),"",SUMIFS(取得記録!$C$4:$C$503,取得記録!$A$4:$A$503,B6,取得記録!$B$4:$B$503,"&gt;="&amp;EDATE(C6,6+12*MAX(0,F6-2)),取得記録!$B$4:$B$503,"&lt;="&amp;$C$2))</f>
        <v/>
      </c>
      <c r="L6" s="17">
        <f>IF(J6="","",MAX(0,J6-K6))</f>
        <v/>
      </c>
      <c r="M6" s="16">
        <f>IF(OR(F6="",F6=0),"",SUMIFS(取得記録!$C$4:$C$503,取得記録!$A$4:$A$503,B6,取得記録!$B$4:$B$503,"&gt;="&amp;G6,取得記録!$B$4:$B$503,"&lt;"&amp;EDATE(G6,12)))</f>
        <v/>
      </c>
      <c r="N6" s="18">
        <f>IF(F6="","",IF(F6=0,"付与前",IF(H6="","週の日数を入力",IF(H6&lt;10,"対象外",IF(M6&gt;=5,"達成",IF(EDATE(G6,12)-$C$2&lt;=60,"要注意（期限間近）","進行中"))))))</f>
        <v/>
      </c>
      <c r="O6" s="16">
        <f>IF(OR(F6="",F6&lt;2),"",SUMIFS(取得記録!$C$4:$C$503,取得記録!$A$4:$A$503,B6,取得記録!$B$4:$B$503,"&gt;="&amp;EDATE(C6,6+12*(F6-2)),取得記録!$B$4:$B$503,"&lt;"&amp;G6))</f>
        <v/>
      </c>
      <c r="P6" s="18">
        <f>IF(OR(F6="",F6&lt;2,D6=""),"",IF(INDEX(参照表!$B$3:$H$7,MATCH(D6,参照表!$A$3:$A$7,0),MIN(F6-1,7))&lt;10,"対象外",IF(O6&gt;=5,"達成","未達")))</f>
        <v/>
      </c>
    </row>
    <row r="7">
      <c r="A7" s="10" t="n">
        <v>3</v>
      </c>
      <c r="B7" s="11" t="inlineStr">
        <is>
          <t>（記入例）鈴木 一郎</t>
        </is>
      </c>
      <c r="C7" s="12" t="n">
        <v>46204</v>
      </c>
      <c r="D7" s="13" t="n">
        <v>5</v>
      </c>
      <c r="E7" s="14">
        <f>IF(C7="","",MAX(0,(YEAR($C$2)-YEAR(C7))*12+MONTH($C$2)-MONTH(C7)-IF(DAY($C$2)&lt;DAY(C7),1,0)))</f>
        <v/>
      </c>
      <c r="F7" s="14">
        <f>IF(E7="","",IF(E7&gt;=6,INT((E7-6)/12)+1,0))</f>
        <v/>
      </c>
      <c r="G7" s="15">
        <f>IF(OR(F7="",F7=0),"",EDATE(C7,6+12*(F7-1)))</f>
        <v/>
      </c>
      <c r="H7" s="14">
        <f>IF(OR(F7="",F7=0,D7=""),"",INDEX(参照表!$B$3:$H$7,MATCH(D7,参照表!$A$3:$A$7,0),MIN(F7,7)))</f>
        <v/>
      </c>
      <c r="I7" s="15">
        <f>IF(F7="","",EDATE(C7,6+12*F7))</f>
        <v/>
      </c>
      <c r="J7" s="14">
        <f>IF(OR(F7="",F7=0,D7=""),"",H7+IF(F7&gt;=2,INDEX(参照表!$B$3:$H$7,MATCH(D7,参照表!$A$3:$A$7,0),MIN(F7-1,7)),0))</f>
        <v/>
      </c>
      <c r="K7" s="16">
        <f>IF(OR(F7="",F7=0,D7=""),"",SUMIFS(取得記録!$C$4:$C$503,取得記録!$A$4:$A$503,B7,取得記録!$B$4:$B$503,"&gt;="&amp;EDATE(C7,6+12*MAX(0,F7-2)),取得記録!$B$4:$B$503,"&lt;="&amp;$C$2))</f>
        <v/>
      </c>
      <c r="L7" s="17">
        <f>IF(J7="","",MAX(0,J7-K7))</f>
        <v/>
      </c>
      <c r="M7" s="16">
        <f>IF(OR(F7="",F7=0),"",SUMIFS(取得記録!$C$4:$C$503,取得記録!$A$4:$A$503,B7,取得記録!$B$4:$B$503,"&gt;="&amp;G7,取得記録!$B$4:$B$503,"&lt;"&amp;EDATE(G7,12)))</f>
        <v/>
      </c>
      <c r="N7" s="18">
        <f>IF(F7="","",IF(F7=0,"付与前",IF(H7="","週の日数を入力",IF(H7&lt;10,"対象外",IF(M7&gt;=5,"達成",IF(EDATE(G7,12)-$C$2&lt;=60,"要注意（期限間近）","進行中"))))))</f>
        <v/>
      </c>
      <c r="O7" s="16">
        <f>IF(OR(F7="",F7&lt;2),"",SUMIFS(取得記録!$C$4:$C$503,取得記録!$A$4:$A$503,B7,取得記録!$B$4:$B$503,"&gt;="&amp;EDATE(C7,6+12*(F7-2)),取得記録!$B$4:$B$503,"&lt;"&amp;G7))</f>
        <v/>
      </c>
      <c r="P7" s="18">
        <f>IF(OR(F7="",F7&lt;2,D7=""),"",IF(INDEX(参照表!$B$3:$H$7,MATCH(D7,参照表!$A$3:$A$7,0),MIN(F7-1,7))&lt;10,"対象外",IF(O7&gt;=5,"達成","未達")))</f>
        <v/>
      </c>
    </row>
    <row r="8">
      <c r="A8" s="10" t="n">
        <v>4</v>
      </c>
      <c r="B8" s="19" t="n"/>
      <c r="C8" s="7" t="n"/>
      <c r="D8" s="20" t="n"/>
      <c r="E8" s="14">
        <f>IF(C8="","",MAX(0,(YEAR($C$2)-YEAR(C8))*12+MONTH($C$2)-MONTH(C8)-IF(DAY($C$2)&lt;DAY(C8),1,0)))</f>
        <v/>
      </c>
      <c r="F8" s="14">
        <f>IF(E8="","",IF(E8&gt;=6,INT((E8-6)/12)+1,0))</f>
        <v/>
      </c>
      <c r="G8" s="15">
        <f>IF(OR(F8="",F8=0),"",EDATE(C8,6+12*(F8-1)))</f>
        <v/>
      </c>
      <c r="H8" s="14">
        <f>IF(OR(F8="",F8=0,D8=""),"",INDEX(参照表!$B$3:$H$7,MATCH(D8,参照表!$A$3:$A$7,0),MIN(F8,7)))</f>
        <v/>
      </c>
      <c r="I8" s="15">
        <f>IF(F8="","",EDATE(C8,6+12*F8))</f>
        <v/>
      </c>
      <c r="J8" s="14">
        <f>IF(OR(F8="",F8=0,D8=""),"",H8+IF(F8&gt;=2,INDEX(参照表!$B$3:$H$7,MATCH(D8,参照表!$A$3:$A$7,0),MIN(F8-1,7)),0))</f>
        <v/>
      </c>
      <c r="K8" s="16">
        <f>IF(OR(F8="",F8=0,D8=""),"",SUMIFS(取得記録!$C$4:$C$503,取得記録!$A$4:$A$503,B8,取得記録!$B$4:$B$503,"&gt;="&amp;EDATE(C8,6+12*MAX(0,F8-2)),取得記録!$B$4:$B$503,"&lt;="&amp;$C$2))</f>
        <v/>
      </c>
      <c r="L8" s="17">
        <f>IF(J8="","",MAX(0,J8-K8))</f>
        <v/>
      </c>
      <c r="M8" s="16">
        <f>IF(OR(F8="",F8=0),"",SUMIFS(取得記録!$C$4:$C$503,取得記録!$A$4:$A$503,B8,取得記録!$B$4:$B$503,"&gt;="&amp;G8,取得記録!$B$4:$B$503,"&lt;"&amp;EDATE(G8,12)))</f>
        <v/>
      </c>
      <c r="N8" s="18">
        <f>IF(F8="","",IF(F8=0,"付与前",IF(H8="","週の日数を入力",IF(H8&lt;10,"対象外",IF(M8&gt;=5,"達成",IF(EDATE(G8,12)-$C$2&lt;=60,"要注意（期限間近）","進行中"))))))</f>
        <v/>
      </c>
      <c r="O8" s="16">
        <f>IF(OR(F8="",F8&lt;2),"",SUMIFS(取得記録!$C$4:$C$503,取得記録!$A$4:$A$503,B8,取得記録!$B$4:$B$503,"&gt;="&amp;EDATE(C8,6+12*(F8-2)),取得記録!$B$4:$B$503,"&lt;"&amp;G8))</f>
        <v/>
      </c>
      <c r="P8" s="18">
        <f>IF(OR(F8="",F8&lt;2,D8=""),"",IF(INDEX(参照表!$B$3:$H$7,MATCH(D8,参照表!$A$3:$A$7,0),MIN(F8-1,7))&lt;10,"対象外",IF(O8&gt;=5,"達成","未達")))</f>
        <v/>
      </c>
    </row>
    <row r="9">
      <c r="A9" s="10" t="n">
        <v>5</v>
      </c>
      <c r="B9" s="19" t="n"/>
      <c r="C9" s="7" t="n"/>
      <c r="D9" s="20" t="n"/>
      <c r="E9" s="14">
        <f>IF(C9="","",MAX(0,(YEAR($C$2)-YEAR(C9))*12+MONTH($C$2)-MONTH(C9)-IF(DAY($C$2)&lt;DAY(C9),1,0)))</f>
        <v/>
      </c>
      <c r="F9" s="14">
        <f>IF(E9="","",IF(E9&gt;=6,INT((E9-6)/12)+1,0))</f>
        <v/>
      </c>
      <c r="G9" s="15">
        <f>IF(OR(F9="",F9=0),"",EDATE(C9,6+12*(F9-1)))</f>
        <v/>
      </c>
      <c r="H9" s="14">
        <f>IF(OR(F9="",F9=0,D9=""),"",INDEX(参照表!$B$3:$H$7,MATCH(D9,参照表!$A$3:$A$7,0),MIN(F9,7)))</f>
        <v/>
      </c>
      <c r="I9" s="15">
        <f>IF(F9="","",EDATE(C9,6+12*F9))</f>
        <v/>
      </c>
      <c r="J9" s="14">
        <f>IF(OR(F9="",F9=0,D9=""),"",H9+IF(F9&gt;=2,INDEX(参照表!$B$3:$H$7,MATCH(D9,参照表!$A$3:$A$7,0),MIN(F9-1,7)),0))</f>
        <v/>
      </c>
      <c r="K9" s="16">
        <f>IF(OR(F9="",F9=0,D9=""),"",SUMIFS(取得記録!$C$4:$C$503,取得記録!$A$4:$A$503,B9,取得記録!$B$4:$B$503,"&gt;="&amp;EDATE(C9,6+12*MAX(0,F9-2)),取得記録!$B$4:$B$503,"&lt;="&amp;$C$2))</f>
        <v/>
      </c>
      <c r="L9" s="17">
        <f>IF(J9="","",MAX(0,J9-K9))</f>
        <v/>
      </c>
      <c r="M9" s="16">
        <f>IF(OR(F9="",F9=0),"",SUMIFS(取得記録!$C$4:$C$503,取得記録!$A$4:$A$503,B9,取得記録!$B$4:$B$503,"&gt;="&amp;G9,取得記録!$B$4:$B$503,"&lt;"&amp;EDATE(G9,12)))</f>
        <v/>
      </c>
      <c r="N9" s="18">
        <f>IF(F9="","",IF(F9=0,"付与前",IF(H9="","週の日数を入力",IF(H9&lt;10,"対象外",IF(M9&gt;=5,"達成",IF(EDATE(G9,12)-$C$2&lt;=60,"要注意（期限間近）","進行中"))))))</f>
        <v/>
      </c>
      <c r="O9" s="16">
        <f>IF(OR(F9="",F9&lt;2),"",SUMIFS(取得記録!$C$4:$C$503,取得記録!$A$4:$A$503,B9,取得記録!$B$4:$B$503,"&gt;="&amp;EDATE(C9,6+12*(F9-2)),取得記録!$B$4:$B$503,"&lt;"&amp;G9))</f>
        <v/>
      </c>
      <c r="P9" s="18">
        <f>IF(OR(F9="",F9&lt;2,D9=""),"",IF(INDEX(参照表!$B$3:$H$7,MATCH(D9,参照表!$A$3:$A$7,0),MIN(F9-1,7))&lt;10,"対象外",IF(O9&gt;=5,"達成","未達")))</f>
        <v/>
      </c>
    </row>
    <row r="10">
      <c r="A10" s="10" t="n">
        <v>6</v>
      </c>
      <c r="B10" s="19" t="n"/>
      <c r="C10" s="7" t="n"/>
      <c r="D10" s="20" t="n"/>
      <c r="E10" s="14">
        <f>IF(C10="","",MAX(0,(YEAR($C$2)-YEAR(C10))*12+MONTH($C$2)-MONTH(C10)-IF(DAY($C$2)&lt;DAY(C10),1,0)))</f>
        <v/>
      </c>
      <c r="F10" s="14">
        <f>IF(E10="","",IF(E10&gt;=6,INT((E10-6)/12)+1,0))</f>
        <v/>
      </c>
      <c r="G10" s="15">
        <f>IF(OR(F10="",F10=0),"",EDATE(C10,6+12*(F10-1)))</f>
        <v/>
      </c>
      <c r="H10" s="14">
        <f>IF(OR(F10="",F10=0,D10=""),"",INDEX(参照表!$B$3:$H$7,MATCH(D10,参照表!$A$3:$A$7,0),MIN(F10,7)))</f>
        <v/>
      </c>
      <c r="I10" s="15">
        <f>IF(F10="","",EDATE(C10,6+12*F10))</f>
        <v/>
      </c>
      <c r="J10" s="14">
        <f>IF(OR(F10="",F10=0,D10=""),"",H10+IF(F10&gt;=2,INDEX(参照表!$B$3:$H$7,MATCH(D10,参照表!$A$3:$A$7,0),MIN(F10-1,7)),0))</f>
        <v/>
      </c>
      <c r="K10" s="16">
        <f>IF(OR(F10="",F10=0,D10=""),"",SUMIFS(取得記録!$C$4:$C$503,取得記録!$A$4:$A$503,B10,取得記録!$B$4:$B$503,"&gt;="&amp;EDATE(C10,6+12*MAX(0,F10-2)),取得記録!$B$4:$B$503,"&lt;="&amp;$C$2))</f>
        <v/>
      </c>
      <c r="L10" s="17">
        <f>IF(J10="","",MAX(0,J10-K10))</f>
        <v/>
      </c>
      <c r="M10" s="16">
        <f>IF(OR(F10="",F10=0),"",SUMIFS(取得記録!$C$4:$C$503,取得記録!$A$4:$A$503,B10,取得記録!$B$4:$B$503,"&gt;="&amp;G10,取得記録!$B$4:$B$503,"&lt;"&amp;EDATE(G10,12)))</f>
        <v/>
      </c>
      <c r="N10" s="18">
        <f>IF(F10="","",IF(F10=0,"付与前",IF(H10="","週の日数を入力",IF(H10&lt;10,"対象外",IF(M10&gt;=5,"達成",IF(EDATE(G10,12)-$C$2&lt;=60,"要注意（期限間近）","進行中"))))))</f>
        <v/>
      </c>
      <c r="O10" s="16">
        <f>IF(OR(F10="",F10&lt;2),"",SUMIFS(取得記録!$C$4:$C$503,取得記録!$A$4:$A$503,B10,取得記録!$B$4:$B$503,"&gt;="&amp;EDATE(C10,6+12*(F10-2)),取得記録!$B$4:$B$503,"&lt;"&amp;G10))</f>
        <v/>
      </c>
      <c r="P10" s="18">
        <f>IF(OR(F10="",F10&lt;2,D10=""),"",IF(INDEX(参照表!$B$3:$H$7,MATCH(D10,参照表!$A$3:$A$7,0),MIN(F10-1,7))&lt;10,"対象外",IF(O10&gt;=5,"達成","未達")))</f>
        <v/>
      </c>
    </row>
    <row r="11">
      <c r="A11" s="10" t="n">
        <v>7</v>
      </c>
      <c r="B11" s="19" t="n"/>
      <c r="C11" s="7" t="n"/>
      <c r="D11" s="20" t="n"/>
      <c r="E11" s="14">
        <f>IF(C11="","",MAX(0,(YEAR($C$2)-YEAR(C11))*12+MONTH($C$2)-MONTH(C11)-IF(DAY($C$2)&lt;DAY(C11),1,0)))</f>
        <v/>
      </c>
      <c r="F11" s="14">
        <f>IF(E11="","",IF(E11&gt;=6,INT((E11-6)/12)+1,0))</f>
        <v/>
      </c>
      <c r="G11" s="15">
        <f>IF(OR(F11="",F11=0),"",EDATE(C11,6+12*(F11-1)))</f>
        <v/>
      </c>
      <c r="H11" s="14">
        <f>IF(OR(F11="",F11=0,D11=""),"",INDEX(参照表!$B$3:$H$7,MATCH(D11,参照表!$A$3:$A$7,0),MIN(F11,7)))</f>
        <v/>
      </c>
      <c r="I11" s="15">
        <f>IF(F11="","",EDATE(C11,6+12*F11))</f>
        <v/>
      </c>
      <c r="J11" s="14">
        <f>IF(OR(F11="",F11=0,D11=""),"",H11+IF(F11&gt;=2,INDEX(参照表!$B$3:$H$7,MATCH(D11,参照表!$A$3:$A$7,0),MIN(F11-1,7)),0))</f>
        <v/>
      </c>
      <c r="K11" s="16">
        <f>IF(OR(F11="",F11=0,D11=""),"",SUMIFS(取得記録!$C$4:$C$503,取得記録!$A$4:$A$503,B11,取得記録!$B$4:$B$503,"&gt;="&amp;EDATE(C11,6+12*MAX(0,F11-2)),取得記録!$B$4:$B$503,"&lt;="&amp;$C$2))</f>
        <v/>
      </c>
      <c r="L11" s="17">
        <f>IF(J11="","",MAX(0,J11-K11))</f>
        <v/>
      </c>
      <c r="M11" s="16">
        <f>IF(OR(F11="",F11=0),"",SUMIFS(取得記録!$C$4:$C$503,取得記録!$A$4:$A$503,B11,取得記録!$B$4:$B$503,"&gt;="&amp;G11,取得記録!$B$4:$B$503,"&lt;"&amp;EDATE(G11,12)))</f>
        <v/>
      </c>
      <c r="N11" s="18">
        <f>IF(F11="","",IF(F11=0,"付与前",IF(H11="","週の日数を入力",IF(H11&lt;10,"対象外",IF(M11&gt;=5,"達成",IF(EDATE(G11,12)-$C$2&lt;=60,"要注意（期限間近）","進行中"))))))</f>
        <v/>
      </c>
      <c r="O11" s="16">
        <f>IF(OR(F11="",F11&lt;2),"",SUMIFS(取得記録!$C$4:$C$503,取得記録!$A$4:$A$503,B11,取得記録!$B$4:$B$503,"&gt;="&amp;EDATE(C11,6+12*(F11-2)),取得記録!$B$4:$B$503,"&lt;"&amp;G11))</f>
        <v/>
      </c>
      <c r="P11" s="18">
        <f>IF(OR(F11="",F11&lt;2,D11=""),"",IF(INDEX(参照表!$B$3:$H$7,MATCH(D11,参照表!$A$3:$A$7,0),MIN(F11-1,7))&lt;10,"対象外",IF(O11&gt;=5,"達成","未達")))</f>
        <v/>
      </c>
    </row>
    <row r="12">
      <c r="A12" s="10" t="n">
        <v>8</v>
      </c>
      <c r="B12" s="19" t="n"/>
      <c r="C12" s="7" t="n"/>
      <c r="D12" s="20" t="n"/>
      <c r="E12" s="14">
        <f>IF(C12="","",MAX(0,(YEAR($C$2)-YEAR(C12))*12+MONTH($C$2)-MONTH(C12)-IF(DAY($C$2)&lt;DAY(C12),1,0)))</f>
        <v/>
      </c>
      <c r="F12" s="14">
        <f>IF(E12="","",IF(E12&gt;=6,INT((E12-6)/12)+1,0))</f>
        <v/>
      </c>
      <c r="G12" s="15">
        <f>IF(OR(F12="",F12=0),"",EDATE(C12,6+12*(F12-1)))</f>
        <v/>
      </c>
      <c r="H12" s="14">
        <f>IF(OR(F12="",F12=0,D12=""),"",INDEX(参照表!$B$3:$H$7,MATCH(D12,参照表!$A$3:$A$7,0),MIN(F12,7)))</f>
        <v/>
      </c>
      <c r="I12" s="15">
        <f>IF(F12="","",EDATE(C12,6+12*F12))</f>
        <v/>
      </c>
      <c r="J12" s="14">
        <f>IF(OR(F12="",F12=0,D12=""),"",H12+IF(F12&gt;=2,INDEX(参照表!$B$3:$H$7,MATCH(D12,参照表!$A$3:$A$7,0),MIN(F12-1,7)),0))</f>
        <v/>
      </c>
      <c r="K12" s="16">
        <f>IF(OR(F12="",F12=0,D12=""),"",SUMIFS(取得記録!$C$4:$C$503,取得記録!$A$4:$A$503,B12,取得記録!$B$4:$B$503,"&gt;="&amp;EDATE(C12,6+12*MAX(0,F12-2)),取得記録!$B$4:$B$503,"&lt;="&amp;$C$2))</f>
        <v/>
      </c>
      <c r="L12" s="17">
        <f>IF(J12="","",MAX(0,J12-K12))</f>
        <v/>
      </c>
      <c r="M12" s="16">
        <f>IF(OR(F12="",F12=0),"",SUMIFS(取得記録!$C$4:$C$503,取得記録!$A$4:$A$503,B12,取得記録!$B$4:$B$503,"&gt;="&amp;G12,取得記録!$B$4:$B$503,"&lt;"&amp;EDATE(G12,12)))</f>
        <v/>
      </c>
      <c r="N12" s="18">
        <f>IF(F12="","",IF(F12=0,"付与前",IF(H12="","週の日数を入力",IF(H12&lt;10,"対象外",IF(M12&gt;=5,"達成",IF(EDATE(G12,12)-$C$2&lt;=60,"要注意（期限間近）","進行中"))))))</f>
        <v/>
      </c>
      <c r="O12" s="16">
        <f>IF(OR(F12="",F12&lt;2),"",SUMIFS(取得記録!$C$4:$C$503,取得記録!$A$4:$A$503,B12,取得記録!$B$4:$B$503,"&gt;="&amp;EDATE(C12,6+12*(F12-2)),取得記録!$B$4:$B$503,"&lt;"&amp;G12))</f>
        <v/>
      </c>
      <c r="P12" s="18">
        <f>IF(OR(F12="",F12&lt;2,D12=""),"",IF(INDEX(参照表!$B$3:$H$7,MATCH(D12,参照表!$A$3:$A$7,0),MIN(F12-1,7))&lt;10,"対象外",IF(O12&gt;=5,"達成","未達")))</f>
        <v/>
      </c>
    </row>
    <row r="13">
      <c r="A13" s="10" t="n">
        <v>9</v>
      </c>
      <c r="B13" s="19" t="n"/>
      <c r="C13" s="7" t="n"/>
      <c r="D13" s="20" t="n"/>
      <c r="E13" s="14">
        <f>IF(C13="","",MAX(0,(YEAR($C$2)-YEAR(C13))*12+MONTH($C$2)-MONTH(C13)-IF(DAY($C$2)&lt;DAY(C13),1,0)))</f>
        <v/>
      </c>
      <c r="F13" s="14">
        <f>IF(E13="","",IF(E13&gt;=6,INT((E13-6)/12)+1,0))</f>
        <v/>
      </c>
      <c r="G13" s="15">
        <f>IF(OR(F13="",F13=0),"",EDATE(C13,6+12*(F13-1)))</f>
        <v/>
      </c>
      <c r="H13" s="14">
        <f>IF(OR(F13="",F13=0,D13=""),"",INDEX(参照表!$B$3:$H$7,MATCH(D13,参照表!$A$3:$A$7,0),MIN(F13,7)))</f>
        <v/>
      </c>
      <c r="I13" s="15">
        <f>IF(F13="","",EDATE(C13,6+12*F13))</f>
        <v/>
      </c>
      <c r="J13" s="14">
        <f>IF(OR(F13="",F13=0,D13=""),"",H13+IF(F13&gt;=2,INDEX(参照表!$B$3:$H$7,MATCH(D13,参照表!$A$3:$A$7,0),MIN(F13-1,7)),0))</f>
        <v/>
      </c>
      <c r="K13" s="16">
        <f>IF(OR(F13="",F13=0,D13=""),"",SUMIFS(取得記録!$C$4:$C$503,取得記録!$A$4:$A$503,B13,取得記録!$B$4:$B$503,"&gt;="&amp;EDATE(C13,6+12*MAX(0,F13-2)),取得記録!$B$4:$B$503,"&lt;="&amp;$C$2))</f>
        <v/>
      </c>
      <c r="L13" s="17">
        <f>IF(J13="","",MAX(0,J13-K13))</f>
        <v/>
      </c>
      <c r="M13" s="16">
        <f>IF(OR(F13="",F13=0),"",SUMIFS(取得記録!$C$4:$C$503,取得記録!$A$4:$A$503,B13,取得記録!$B$4:$B$503,"&gt;="&amp;G13,取得記録!$B$4:$B$503,"&lt;"&amp;EDATE(G13,12)))</f>
        <v/>
      </c>
      <c r="N13" s="18">
        <f>IF(F13="","",IF(F13=0,"付与前",IF(H13="","週の日数を入力",IF(H13&lt;10,"対象外",IF(M13&gt;=5,"達成",IF(EDATE(G13,12)-$C$2&lt;=60,"要注意（期限間近）","進行中"))))))</f>
        <v/>
      </c>
      <c r="O13" s="16">
        <f>IF(OR(F13="",F13&lt;2),"",SUMIFS(取得記録!$C$4:$C$503,取得記録!$A$4:$A$503,B13,取得記録!$B$4:$B$503,"&gt;="&amp;EDATE(C13,6+12*(F13-2)),取得記録!$B$4:$B$503,"&lt;"&amp;G13))</f>
        <v/>
      </c>
      <c r="P13" s="18">
        <f>IF(OR(F13="",F13&lt;2,D13=""),"",IF(INDEX(参照表!$B$3:$H$7,MATCH(D13,参照表!$A$3:$A$7,0),MIN(F13-1,7))&lt;10,"対象外",IF(O13&gt;=5,"達成","未達")))</f>
        <v/>
      </c>
    </row>
    <row r="14">
      <c r="A14" s="10" t="n">
        <v>10</v>
      </c>
      <c r="B14" s="19" t="n"/>
      <c r="C14" s="7" t="n"/>
      <c r="D14" s="20" t="n"/>
      <c r="E14" s="14">
        <f>IF(C14="","",MAX(0,(YEAR($C$2)-YEAR(C14))*12+MONTH($C$2)-MONTH(C14)-IF(DAY($C$2)&lt;DAY(C14),1,0)))</f>
        <v/>
      </c>
      <c r="F14" s="14">
        <f>IF(E14="","",IF(E14&gt;=6,INT((E14-6)/12)+1,0))</f>
        <v/>
      </c>
      <c r="G14" s="15">
        <f>IF(OR(F14="",F14=0),"",EDATE(C14,6+12*(F14-1)))</f>
        <v/>
      </c>
      <c r="H14" s="14">
        <f>IF(OR(F14="",F14=0,D14=""),"",INDEX(参照表!$B$3:$H$7,MATCH(D14,参照表!$A$3:$A$7,0),MIN(F14,7)))</f>
        <v/>
      </c>
      <c r="I14" s="15">
        <f>IF(F14="","",EDATE(C14,6+12*F14))</f>
        <v/>
      </c>
      <c r="J14" s="14">
        <f>IF(OR(F14="",F14=0,D14=""),"",H14+IF(F14&gt;=2,INDEX(参照表!$B$3:$H$7,MATCH(D14,参照表!$A$3:$A$7,0),MIN(F14-1,7)),0))</f>
        <v/>
      </c>
      <c r="K14" s="16">
        <f>IF(OR(F14="",F14=0,D14=""),"",SUMIFS(取得記録!$C$4:$C$503,取得記録!$A$4:$A$503,B14,取得記録!$B$4:$B$503,"&gt;="&amp;EDATE(C14,6+12*MAX(0,F14-2)),取得記録!$B$4:$B$503,"&lt;="&amp;$C$2))</f>
        <v/>
      </c>
      <c r="L14" s="17">
        <f>IF(J14="","",MAX(0,J14-K14))</f>
        <v/>
      </c>
      <c r="M14" s="16">
        <f>IF(OR(F14="",F14=0),"",SUMIFS(取得記録!$C$4:$C$503,取得記録!$A$4:$A$503,B14,取得記録!$B$4:$B$503,"&gt;="&amp;G14,取得記録!$B$4:$B$503,"&lt;"&amp;EDATE(G14,12)))</f>
        <v/>
      </c>
      <c r="N14" s="18">
        <f>IF(F14="","",IF(F14=0,"付与前",IF(H14="","週の日数を入力",IF(H14&lt;10,"対象外",IF(M14&gt;=5,"達成",IF(EDATE(G14,12)-$C$2&lt;=60,"要注意（期限間近）","進行中"))))))</f>
        <v/>
      </c>
      <c r="O14" s="16">
        <f>IF(OR(F14="",F14&lt;2),"",SUMIFS(取得記録!$C$4:$C$503,取得記録!$A$4:$A$503,B14,取得記録!$B$4:$B$503,"&gt;="&amp;EDATE(C14,6+12*(F14-2)),取得記録!$B$4:$B$503,"&lt;"&amp;G14))</f>
        <v/>
      </c>
      <c r="P14" s="18">
        <f>IF(OR(F14="",F14&lt;2,D14=""),"",IF(INDEX(参照表!$B$3:$H$7,MATCH(D14,参照表!$A$3:$A$7,0),MIN(F14-1,7))&lt;10,"対象外",IF(O14&gt;=5,"達成","未達")))</f>
        <v/>
      </c>
    </row>
    <row r="15">
      <c r="A15" s="10" t="n">
        <v>11</v>
      </c>
      <c r="B15" s="19" t="n"/>
      <c r="C15" s="7" t="n"/>
      <c r="D15" s="20" t="n"/>
      <c r="E15" s="14">
        <f>IF(C15="","",MAX(0,(YEAR($C$2)-YEAR(C15))*12+MONTH($C$2)-MONTH(C15)-IF(DAY($C$2)&lt;DAY(C15),1,0)))</f>
        <v/>
      </c>
      <c r="F15" s="14">
        <f>IF(E15="","",IF(E15&gt;=6,INT((E15-6)/12)+1,0))</f>
        <v/>
      </c>
      <c r="G15" s="15">
        <f>IF(OR(F15="",F15=0),"",EDATE(C15,6+12*(F15-1)))</f>
        <v/>
      </c>
      <c r="H15" s="14">
        <f>IF(OR(F15="",F15=0,D15=""),"",INDEX(参照表!$B$3:$H$7,MATCH(D15,参照表!$A$3:$A$7,0),MIN(F15,7)))</f>
        <v/>
      </c>
      <c r="I15" s="15">
        <f>IF(F15="","",EDATE(C15,6+12*F15))</f>
        <v/>
      </c>
      <c r="J15" s="14">
        <f>IF(OR(F15="",F15=0,D15=""),"",H15+IF(F15&gt;=2,INDEX(参照表!$B$3:$H$7,MATCH(D15,参照表!$A$3:$A$7,0),MIN(F15-1,7)),0))</f>
        <v/>
      </c>
      <c r="K15" s="16">
        <f>IF(OR(F15="",F15=0,D15=""),"",SUMIFS(取得記録!$C$4:$C$503,取得記録!$A$4:$A$503,B15,取得記録!$B$4:$B$503,"&gt;="&amp;EDATE(C15,6+12*MAX(0,F15-2)),取得記録!$B$4:$B$503,"&lt;="&amp;$C$2))</f>
        <v/>
      </c>
      <c r="L15" s="17">
        <f>IF(J15="","",MAX(0,J15-K15))</f>
        <v/>
      </c>
      <c r="M15" s="16">
        <f>IF(OR(F15="",F15=0),"",SUMIFS(取得記録!$C$4:$C$503,取得記録!$A$4:$A$503,B15,取得記録!$B$4:$B$503,"&gt;="&amp;G15,取得記録!$B$4:$B$503,"&lt;"&amp;EDATE(G15,12)))</f>
        <v/>
      </c>
      <c r="N15" s="18">
        <f>IF(F15="","",IF(F15=0,"付与前",IF(H15="","週の日数を入力",IF(H15&lt;10,"対象外",IF(M15&gt;=5,"達成",IF(EDATE(G15,12)-$C$2&lt;=60,"要注意（期限間近）","進行中"))))))</f>
        <v/>
      </c>
      <c r="O15" s="16">
        <f>IF(OR(F15="",F15&lt;2),"",SUMIFS(取得記録!$C$4:$C$503,取得記録!$A$4:$A$503,B15,取得記録!$B$4:$B$503,"&gt;="&amp;EDATE(C15,6+12*(F15-2)),取得記録!$B$4:$B$503,"&lt;"&amp;G15))</f>
        <v/>
      </c>
      <c r="P15" s="18">
        <f>IF(OR(F15="",F15&lt;2,D15=""),"",IF(INDEX(参照表!$B$3:$H$7,MATCH(D15,参照表!$A$3:$A$7,0),MIN(F15-1,7))&lt;10,"対象外",IF(O15&gt;=5,"達成","未達")))</f>
        <v/>
      </c>
    </row>
    <row r="16">
      <c r="A16" s="10" t="n">
        <v>12</v>
      </c>
      <c r="B16" s="19" t="n"/>
      <c r="C16" s="7" t="n"/>
      <c r="D16" s="20" t="n"/>
      <c r="E16" s="14">
        <f>IF(C16="","",MAX(0,(YEAR($C$2)-YEAR(C16))*12+MONTH($C$2)-MONTH(C16)-IF(DAY($C$2)&lt;DAY(C16),1,0)))</f>
        <v/>
      </c>
      <c r="F16" s="14">
        <f>IF(E16="","",IF(E16&gt;=6,INT((E16-6)/12)+1,0))</f>
        <v/>
      </c>
      <c r="G16" s="15">
        <f>IF(OR(F16="",F16=0),"",EDATE(C16,6+12*(F16-1)))</f>
        <v/>
      </c>
      <c r="H16" s="14">
        <f>IF(OR(F16="",F16=0,D16=""),"",INDEX(参照表!$B$3:$H$7,MATCH(D16,参照表!$A$3:$A$7,0),MIN(F16,7)))</f>
        <v/>
      </c>
      <c r="I16" s="15">
        <f>IF(F16="","",EDATE(C16,6+12*F16))</f>
        <v/>
      </c>
      <c r="J16" s="14">
        <f>IF(OR(F16="",F16=0,D16=""),"",H16+IF(F16&gt;=2,INDEX(参照表!$B$3:$H$7,MATCH(D16,参照表!$A$3:$A$7,0),MIN(F16-1,7)),0))</f>
        <v/>
      </c>
      <c r="K16" s="16">
        <f>IF(OR(F16="",F16=0,D16=""),"",SUMIFS(取得記録!$C$4:$C$503,取得記録!$A$4:$A$503,B16,取得記録!$B$4:$B$503,"&gt;="&amp;EDATE(C16,6+12*MAX(0,F16-2)),取得記録!$B$4:$B$503,"&lt;="&amp;$C$2))</f>
        <v/>
      </c>
      <c r="L16" s="17">
        <f>IF(J16="","",MAX(0,J16-K16))</f>
        <v/>
      </c>
      <c r="M16" s="16">
        <f>IF(OR(F16="",F16=0),"",SUMIFS(取得記録!$C$4:$C$503,取得記録!$A$4:$A$503,B16,取得記録!$B$4:$B$503,"&gt;="&amp;G16,取得記録!$B$4:$B$503,"&lt;"&amp;EDATE(G16,12)))</f>
        <v/>
      </c>
      <c r="N16" s="18">
        <f>IF(F16="","",IF(F16=0,"付与前",IF(H16="","週の日数を入力",IF(H16&lt;10,"対象外",IF(M16&gt;=5,"達成",IF(EDATE(G16,12)-$C$2&lt;=60,"要注意（期限間近）","進行中"))))))</f>
        <v/>
      </c>
      <c r="O16" s="16">
        <f>IF(OR(F16="",F16&lt;2),"",SUMIFS(取得記録!$C$4:$C$503,取得記録!$A$4:$A$503,B16,取得記録!$B$4:$B$503,"&gt;="&amp;EDATE(C16,6+12*(F16-2)),取得記録!$B$4:$B$503,"&lt;"&amp;G16))</f>
        <v/>
      </c>
      <c r="P16" s="18">
        <f>IF(OR(F16="",F16&lt;2,D16=""),"",IF(INDEX(参照表!$B$3:$H$7,MATCH(D16,参照表!$A$3:$A$7,0),MIN(F16-1,7))&lt;10,"対象外",IF(O16&gt;=5,"達成","未達")))</f>
        <v/>
      </c>
    </row>
    <row r="17">
      <c r="A17" s="10" t="n">
        <v>13</v>
      </c>
      <c r="B17" s="19" t="n"/>
      <c r="C17" s="7" t="n"/>
      <c r="D17" s="20" t="n"/>
      <c r="E17" s="14">
        <f>IF(C17="","",MAX(0,(YEAR($C$2)-YEAR(C17))*12+MONTH($C$2)-MONTH(C17)-IF(DAY($C$2)&lt;DAY(C17),1,0)))</f>
        <v/>
      </c>
      <c r="F17" s="14">
        <f>IF(E17="","",IF(E17&gt;=6,INT((E17-6)/12)+1,0))</f>
        <v/>
      </c>
      <c r="G17" s="15">
        <f>IF(OR(F17="",F17=0),"",EDATE(C17,6+12*(F17-1)))</f>
        <v/>
      </c>
      <c r="H17" s="14">
        <f>IF(OR(F17="",F17=0,D17=""),"",INDEX(参照表!$B$3:$H$7,MATCH(D17,参照表!$A$3:$A$7,0),MIN(F17,7)))</f>
        <v/>
      </c>
      <c r="I17" s="15">
        <f>IF(F17="","",EDATE(C17,6+12*F17))</f>
        <v/>
      </c>
      <c r="J17" s="14">
        <f>IF(OR(F17="",F17=0,D17=""),"",H17+IF(F17&gt;=2,INDEX(参照表!$B$3:$H$7,MATCH(D17,参照表!$A$3:$A$7,0),MIN(F17-1,7)),0))</f>
        <v/>
      </c>
      <c r="K17" s="16">
        <f>IF(OR(F17="",F17=0,D17=""),"",SUMIFS(取得記録!$C$4:$C$503,取得記録!$A$4:$A$503,B17,取得記録!$B$4:$B$503,"&gt;="&amp;EDATE(C17,6+12*MAX(0,F17-2)),取得記録!$B$4:$B$503,"&lt;="&amp;$C$2))</f>
        <v/>
      </c>
      <c r="L17" s="17">
        <f>IF(J17="","",MAX(0,J17-K17))</f>
        <v/>
      </c>
      <c r="M17" s="16">
        <f>IF(OR(F17="",F17=0),"",SUMIFS(取得記録!$C$4:$C$503,取得記録!$A$4:$A$503,B17,取得記録!$B$4:$B$503,"&gt;="&amp;G17,取得記録!$B$4:$B$503,"&lt;"&amp;EDATE(G17,12)))</f>
        <v/>
      </c>
      <c r="N17" s="18">
        <f>IF(F17="","",IF(F17=0,"付与前",IF(H17="","週の日数を入力",IF(H17&lt;10,"対象外",IF(M17&gt;=5,"達成",IF(EDATE(G17,12)-$C$2&lt;=60,"要注意（期限間近）","進行中"))))))</f>
        <v/>
      </c>
      <c r="O17" s="16">
        <f>IF(OR(F17="",F17&lt;2),"",SUMIFS(取得記録!$C$4:$C$503,取得記録!$A$4:$A$503,B17,取得記録!$B$4:$B$503,"&gt;="&amp;EDATE(C17,6+12*(F17-2)),取得記録!$B$4:$B$503,"&lt;"&amp;G17))</f>
        <v/>
      </c>
      <c r="P17" s="18">
        <f>IF(OR(F17="",F17&lt;2,D17=""),"",IF(INDEX(参照表!$B$3:$H$7,MATCH(D17,参照表!$A$3:$A$7,0),MIN(F17-1,7))&lt;10,"対象外",IF(O17&gt;=5,"達成","未達")))</f>
        <v/>
      </c>
    </row>
    <row r="18">
      <c r="A18" s="10" t="n">
        <v>14</v>
      </c>
      <c r="B18" s="19" t="n"/>
      <c r="C18" s="7" t="n"/>
      <c r="D18" s="20" t="n"/>
      <c r="E18" s="14">
        <f>IF(C18="","",MAX(0,(YEAR($C$2)-YEAR(C18))*12+MONTH($C$2)-MONTH(C18)-IF(DAY($C$2)&lt;DAY(C18),1,0)))</f>
        <v/>
      </c>
      <c r="F18" s="14">
        <f>IF(E18="","",IF(E18&gt;=6,INT((E18-6)/12)+1,0))</f>
        <v/>
      </c>
      <c r="G18" s="15">
        <f>IF(OR(F18="",F18=0),"",EDATE(C18,6+12*(F18-1)))</f>
        <v/>
      </c>
      <c r="H18" s="14">
        <f>IF(OR(F18="",F18=0,D18=""),"",INDEX(参照表!$B$3:$H$7,MATCH(D18,参照表!$A$3:$A$7,0),MIN(F18,7)))</f>
        <v/>
      </c>
      <c r="I18" s="15">
        <f>IF(F18="","",EDATE(C18,6+12*F18))</f>
        <v/>
      </c>
      <c r="J18" s="14">
        <f>IF(OR(F18="",F18=0,D18=""),"",H18+IF(F18&gt;=2,INDEX(参照表!$B$3:$H$7,MATCH(D18,参照表!$A$3:$A$7,0),MIN(F18-1,7)),0))</f>
        <v/>
      </c>
      <c r="K18" s="16">
        <f>IF(OR(F18="",F18=0,D18=""),"",SUMIFS(取得記録!$C$4:$C$503,取得記録!$A$4:$A$503,B18,取得記録!$B$4:$B$503,"&gt;="&amp;EDATE(C18,6+12*MAX(0,F18-2)),取得記録!$B$4:$B$503,"&lt;="&amp;$C$2))</f>
        <v/>
      </c>
      <c r="L18" s="17">
        <f>IF(J18="","",MAX(0,J18-K18))</f>
        <v/>
      </c>
      <c r="M18" s="16">
        <f>IF(OR(F18="",F18=0),"",SUMIFS(取得記録!$C$4:$C$503,取得記録!$A$4:$A$503,B18,取得記録!$B$4:$B$503,"&gt;="&amp;G18,取得記録!$B$4:$B$503,"&lt;"&amp;EDATE(G18,12)))</f>
        <v/>
      </c>
      <c r="N18" s="18">
        <f>IF(F18="","",IF(F18=0,"付与前",IF(H18="","週の日数を入力",IF(H18&lt;10,"対象外",IF(M18&gt;=5,"達成",IF(EDATE(G18,12)-$C$2&lt;=60,"要注意（期限間近）","進行中"))))))</f>
        <v/>
      </c>
      <c r="O18" s="16">
        <f>IF(OR(F18="",F18&lt;2),"",SUMIFS(取得記録!$C$4:$C$503,取得記録!$A$4:$A$503,B18,取得記録!$B$4:$B$503,"&gt;="&amp;EDATE(C18,6+12*(F18-2)),取得記録!$B$4:$B$503,"&lt;"&amp;G18))</f>
        <v/>
      </c>
      <c r="P18" s="18">
        <f>IF(OR(F18="",F18&lt;2,D18=""),"",IF(INDEX(参照表!$B$3:$H$7,MATCH(D18,参照表!$A$3:$A$7,0),MIN(F18-1,7))&lt;10,"対象外",IF(O18&gt;=5,"達成","未達")))</f>
        <v/>
      </c>
    </row>
    <row r="19">
      <c r="A19" s="10" t="n">
        <v>15</v>
      </c>
      <c r="B19" s="19" t="n"/>
      <c r="C19" s="7" t="n"/>
      <c r="D19" s="20" t="n"/>
      <c r="E19" s="14">
        <f>IF(C19="","",MAX(0,(YEAR($C$2)-YEAR(C19))*12+MONTH($C$2)-MONTH(C19)-IF(DAY($C$2)&lt;DAY(C19),1,0)))</f>
        <v/>
      </c>
      <c r="F19" s="14">
        <f>IF(E19="","",IF(E19&gt;=6,INT((E19-6)/12)+1,0))</f>
        <v/>
      </c>
      <c r="G19" s="15">
        <f>IF(OR(F19="",F19=0),"",EDATE(C19,6+12*(F19-1)))</f>
        <v/>
      </c>
      <c r="H19" s="14">
        <f>IF(OR(F19="",F19=0,D19=""),"",INDEX(参照表!$B$3:$H$7,MATCH(D19,参照表!$A$3:$A$7,0),MIN(F19,7)))</f>
        <v/>
      </c>
      <c r="I19" s="15">
        <f>IF(F19="","",EDATE(C19,6+12*F19))</f>
        <v/>
      </c>
      <c r="J19" s="14">
        <f>IF(OR(F19="",F19=0,D19=""),"",H19+IF(F19&gt;=2,INDEX(参照表!$B$3:$H$7,MATCH(D19,参照表!$A$3:$A$7,0),MIN(F19-1,7)),0))</f>
        <v/>
      </c>
      <c r="K19" s="16">
        <f>IF(OR(F19="",F19=0,D19=""),"",SUMIFS(取得記録!$C$4:$C$503,取得記録!$A$4:$A$503,B19,取得記録!$B$4:$B$503,"&gt;="&amp;EDATE(C19,6+12*MAX(0,F19-2)),取得記録!$B$4:$B$503,"&lt;="&amp;$C$2))</f>
        <v/>
      </c>
      <c r="L19" s="17">
        <f>IF(J19="","",MAX(0,J19-K19))</f>
        <v/>
      </c>
      <c r="M19" s="16">
        <f>IF(OR(F19="",F19=0),"",SUMIFS(取得記録!$C$4:$C$503,取得記録!$A$4:$A$503,B19,取得記録!$B$4:$B$503,"&gt;="&amp;G19,取得記録!$B$4:$B$503,"&lt;"&amp;EDATE(G19,12)))</f>
        <v/>
      </c>
      <c r="N19" s="18">
        <f>IF(F19="","",IF(F19=0,"付与前",IF(H19="","週の日数を入力",IF(H19&lt;10,"対象外",IF(M19&gt;=5,"達成",IF(EDATE(G19,12)-$C$2&lt;=60,"要注意（期限間近）","進行中"))))))</f>
        <v/>
      </c>
      <c r="O19" s="16">
        <f>IF(OR(F19="",F19&lt;2),"",SUMIFS(取得記録!$C$4:$C$503,取得記録!$A$4:$A$503,B19,取得記録!$B$4:$B$503,"&gt;="&amp;EDATE(C19,6+12*(F19-2)),取得記録!$B$4:$B$503,"&lt;"&amp;G19))</f>
        <v/>
      </c>
      <c r="P19" s="18">
        <f>IF(OR(F19="",F19&lt;2,D19=""),"",IF(INDEX(参照表!$B$3:$H$7,MATCH(D19,参照表!$A$3:$A$7,0),MIN(F19-1,7))&lt;10,"対象外",IF(O19&gt;=5,"達成","未達")))</f>
        <v/>
      </c>
    </row>
    <row r="20">
      <c r="A20" s="10" t="n">
        <v>16</v>
      </c>
      <c r="B20" s="19" t="n"/>
      <c r="C20" s="7" t="n"/>
      <c r="D20" s="20" t="n"/>
      <c r="E20" s="14">
        <f>IF(C20="","",MAX(0,(YEAR($C$2)-YEAR(C20))*12+MONTH($C$2)-MONTH(C20)-IF(DAY($C$2)&lt;DAY(C20),1,0)))</f>
        <v/>
      </c>
      <c r="F20" s="14">
        <f>IF(E20="","",IF(E20&gt;=6,INT((E20-6)/12)+1,0))</f>
        <v/>
      </c>
      <c r="G20" s="15">
        <f>IF(OR(F20="",F20=0),"",EDATE(C20,6+12*(F20-1)))</f>
        <v/>
      </c>
      <c r="H20" s="14">
        <f>IF(OR(F20="",F20=0,D20=""),"",INDEX(参照表!$B$3:$H$7,MATCH(D20,参照表!$A$3:$A$7,0),MIN(F20,7)))</f>
        <v/>
      </c>
      <c r="I20" s="15">
        <f>IF(F20="","",EDATE(C20,6+12*F20))</f>
        <v/>
      </c>
      <c r="J20" s="14">
        <f>IF(OR(F20="",F20=0,D20=""),"",H20+IF(F20&gt;=2,INDEX(参照表!$B$3:$H$7,MATCH(D20,参照表!$A$3:$A$7,0),MIN(F20-1,7)),0))</f>
        <v/>
      </c>
      <c r="K20" s="16">
        <f>IF(OR(F20="",F20=0,D20=""),"",SUMIFS(取得記録!$C$4:$C$503,取得記録!$A$4:$A$503,B20,取得記録!$B$4:$B$503,"&gt;="&amp;EDATE(C20,6+12*MAX(0,F20-2)),取得記録!$B$4:$B$503,"&lt;="&amp;$C$2))</f>
        <v/>
      </c>
      <c r="L20" s="17">
        <f>IF(J20="","",MAX(0,J20-K20))</f>
        <v/>
      </c>
      <c r="M20" s="16">
        <f>IF(OR(F20="",F20=0),"",SUMIFS(取得記録!$C$4:$C$503,取得記録!$A$4:$A$503,B20,取得記録!$B$4:$B$503,"&gt;="&amp;G20,取得記録!$B$4:$B$503,"&lt;"&amp;EDATE(G20,12)))</f>
        <v/>
      </c>
      <c r="N20" s="18">
        <f>IF(F20="","",IF(F20=0,"付与前",IF(H20="","週の日数を入力",IF(H20&lt;10,"対象外",IF(M20&gt;=5,"達成",IF(EDATE(G20,12)-$C$2&lt;=60,"要注意（期限間近）","進行中"))))))</f>
        <v/>
      </c>
      <c r="O20" s="16">
        <f>IF(OR(F20="",F20&lt;2),"",SUMIFS(取得記録!$C$4:$C$503,取得記録!$A$4:$A$503,B20,取得記録!$B$4:$B$503,"&gt;="&amp;EDATE(C20,6+12*(F20-2)),取得記録!$B$4:$B$503,"&lt;"&amp;G20))</f>
        <v/>
      </c>
      <c r="P20" s="18">
        <f>IF(OR(F20="",F20&lt;2,D20=""),"",IF(INDEX(参照表!$B$3:$H$7,MATCH(D20,参照表!$A$3:$A$7,0),MIN(F20-1,7))&lt;10,"対象外",IF(O20&gt;=5,"達成","未達")))</f>
        <v/>
      </c>
    </row>
    <row r="21">
      <c r="A21" s="10" t="n">
        <v>17</v>
      </c>
      <c r="B21" s="19" t="n"/>
      <c r="C21" s="7" t="n"/>
      <c r="D21" s="20" t="n"/>
      <c r="E21" s="14">
        <f>IF(C21="","",MAX(0,(YEAR($C$2)-YEAR(C21))*12+MONTH($C$2)-MONTH(C21)-IF(DAY($C$2)&lt;DAY(C21),1,0)))</f>
        <v/>
      </c>
      <c r="F21" s="14">
        <f>IF(E21="","",IF(E21&gt;=6,INT((E21-6)/12)+1,0))</f>
        <v/>
      </c>
      <c r="G21" s="15">
        <f>IF(OR(F21="",F21=0),"",EDATE(C21,6+12*(F21-1)))</f>
        <v/>
      </c>
      <c r="H21" s="14">
        <f>IF(OR(F21="",F21=0,D21=""),"",INDEX(参照表!$B$3:$H$7,MATCH(D21,参照表!$A$3:$A$7,0),MIN(F21,7)))</f>
        <v/>
      </c>
      <c r="I21" s="15">
        <f>IF(F21="","",EDATE(C21,6+12*F21))</f>
        <v/>
      </c>
      <c r="J21" s="14">
        <f>IF(OR(F21="",F21=0,D21=""),"",H21+IF(F21&gt;=2,INDEX(参照表!$B$3:$H$7,MATCH(D21,参照表!$A$3:$A$7,0),MIN(F21-1,7)),0))</f>
        <v/>
      </c>
      <c r="K21" s="16">
        <f>IF(OR(F21="",F21=0,D21=""),"",SUMIFS(取得記録!$C$4:$C$503,取得記録!$A$4:$A$503,B21,取得記録!$B$4:$B$503,"&gt;="&amp;EDATE(C21,6+12*MAX(0,F21-2)),取得記録!$B$4:$B$503,"&lt;="&amp;$C$2))</f>
        <v/>
      </c>
      <c r="L21" s="17">
        <f>IF(J21="","",MAX(0,J21-K21))</f>
        <v/>
      </c>
      <c r="M21" s="16">
        <f>IF(OR(F21="",F21=0),"",SUMIFS(取得記録!$C$4:$C$503,取得記録!$A$4:$A$503,B21,取得記録!$B$4:$B$503,"&gt;="&amp;G21,取得記録!$B$4:$B$503,"&lt;"&amp;EDATE(G21,12)))</f>
        <v/>
      </c>
      <c r="N21" s="18">
        <f>IF(F21="","",IF(F21=0,"付与前",IF(H21="","週の日数を入力",IF(H21&lt;10,"対象外",IF(M21&gt;=5,"達成",IF(EDATE(G21,12)-$C$2&lt;=60,"要注意（期限間近）","進行中"))))))</f>
        <v/>
      </c>
      <c r="O21" s="16">
        <f>IF(OR(F21="",F21&lt;2),"",SUMIFS(取得記録!$C$4:$C$503,取得記録!$A$4:$A$503,B21,取得記録!$B$4:$B$503,"&gt;="&amp;EDATE(C21,6+12*(F21-2)),取得記録!$B$4:$B$503,"&lt;"&amp;G21))</f>
        <v/>
      </c>
      <c r="P21" s="18">
        <f>IF(OR(F21="",F21&lt;2,D21=""),"",IF(INDEX(参照表!$B$3:$H$7,MATCH(D21,参照表!$A$3:$A$7,0),MIN(F21-1,7))&lt;10,"対象外",IF(O21&gt;=5,"達成","未達")))</f>
        <v/>
      </c>
    </row>
    <row r="22">
      <c r="A22" s="10" t="n">
        <v>18</v>
      </c>
      <c r="B22" s="19" t="n"/>
      <c r="C22" s="7" t="n"/>
      <c r="D22" s="20" t="n"/>
      <c r="E22" s="14">
        <f>IF(C22="","",MAX(0,(YEAR($C$2)-YEAR(C22))*12+MONTH($C$2)-MONTH(C22)-IF(DAY($C$2)&lt;DAY(C22),1,0)))</f>
        <v/>
      </c>
      <c r="F22" s="14">
        <f>IF(E22="","",IF(E22&gt;=6,INT((E22-6)/12)+1,0))</f>
        <v/>
      </c>
      <c r="G22" s="15">
        <f>IF(OR(F22="",F22=0),"",EDATE(C22,6+12*(F22-1)))</f>
        <v/>
      </c>
      <c r="H22" s="14">
        <f>IF(OR(F22="",F22=0,D22=""),"",INDEX(参照表!$B$3:$H$7,MATCH(D22,参照表!$A$3:$A$7,0),MIN(F22,7)))</f>
        <v/>
      </c>
      <c r="I22" s="15">
        <f>IF(F22="","",EDATE(C22,6+12*F22))</f>
        <v/>
      </c>
      <c r="J22" s="14">
        <f>IF(OR(F22="",F22=0,D22=""),"",H22+IF(F22&gt;=2,INDEX(参照表!$B$3:$H$7,MATCH(D22,参照表!$A$3:$A$7,0),MIN(F22-1,7)),0))</f>
        <v/>
      </c>
      <c r="K22" s="16">
        <f>IF(OR(F22="",F22=0,D22=""),"",SUMIFS(取得記録!$C$4:$C$503,取得記録!$A$4:$A$503,B22,取得記録!$B$4:$B$503,"&gt;="&amp;EDATE(C22,6+12*MAX(0,F22-2)),取得記録!$B$4:$B$503,"&lt;="&amp;$C$2))</f>
        <v/>
      </c>
      <c r="L22" s="17">
        <f>IF(J22="","",MAX(0,J22-K22))</f>
        <v/>
      </c>
      <c r="M22" s="16">
        <f>IF(OR(F22="",F22=0),"",SUMIFS(取得記録!$C$4:$C$503,取得記録!$A$4:$A$503,B22,取得記録!$B$4:$B$503,"&gt;="&amp;G22,取得記録!$B$4:$B$503,"&lt;"&amp;EDATE(G22,12)))</f>
        <v/>
      </c>
      <c r="N22" s="18">
        <f>IF(F22="","",IF(F22=0,"付与前",IF(H22="","週の日数を入力",IF(H22&lt;10,"対象外",IF(M22&gt;=5,"達成",IF(EDATE(G22,12)-$C$2&lt;=60,"要注意（期限間近）","進行中"))))))</f>
        <v/>
      </c>
      <c r="O22" s="16">
        <f>IF(OR(F22="",F22&lt;2),"",SUMIFS(取得記録!$C$4:$C$503,取得記録!$A$4:$A$503,B22,取得記録!$B$4:$B$503,"&gt;="&amp;EDATE(C22,6+12*(F22-2)),取得記録!$B$4:$B$503,"&lt;"&amp;G22))</f>
        <v/>
      </c>
      <c r="P22" s="18">
        <f>IF(OR(F22="",F22&lt;2,D22=""),"",IF(INDEX(参照表!$B$3:$H$7,MATCH(D22,参照表!$A$3:$A$7,0),MIN(F22-1,7))&lt;10,"対象外",IF(O22&gt;=5,"達成","未達")))</f>
        <v/>
      </c>
    </row>
    <row r="23">
      <c r="A23" s="10" t="n">
        <v>19</v>
      </c>
      <c r="B23" s="19" t="n"/>
      <c r="C23" s="7" t="n"/>
      <c r="D23" s="20" t="n"/>
      <c r="E23" s="14">
        <f>IF(C23="","",MAX(0,(YEAR($C$2)-YEAR(C23))*12+MONTH($C$2)-MONTH(C23)-IF(DAY($C$2)&lt;DAY(C23),1,0)))</f>
        <v/>
      </c>
      <c r="F23" s="14">
        <f>IF(E23="","",IF(E23&gt;=6,INT((E23-6)/12)+1,0))</f>
        <v/>
      </c>
      <c r="G23" s="15">
        <f>IF(OR(F23="",F23=0),"",EDATE(C23,6+12*(F23-1)))</f>
        <v/>
      </c>
      <c r="H23" s="14">
        <f>IF(OR(F23="",F23=0,D23=""),"",INDEX(参照表!$B$3:$H$7,MATCH(D23,参照表!$A$3:$A$7,0),MIN(F23,7)))</f>
        <v/>
      </c>
      <c r="I23" s="15">
        <f>IF(F23="","",EDATE(C23,6+12*F23))</f>
        <v/>
      </c>
      <c r="J23" s="14">
        <f>IF(OR(F23="",F23=0,D23=""),"",H23+IF(F23&gt;=2,INDEX(参照表!$B$3:$H$7,MATCH(D23,参照表!$A$3:$A$7,0),MIN(F23-1,7)),0))</f>
        <v/>
      </c>
      <c r="K23" s="16">
        <f>IF(OR(F23="",F23=0,D23=""),"",SUMIFS(取得記録!$C$4:$C$503,取得記録!$A$4:$A$503,B23,取得記録!$B$4:$B$503,"&gt;="&amp;EDATE(C23,6+12*MAX(0,F23-2)),取得記録!$B$4:$B$503,"&lt;="&amp;$C$2))</f>
        <v/>
      </c>
      <c r="L23" s="17">
        <f>IF(J23="","",MAX(0,J23-K23))</f>
        <v/>
      </c>
      <c r="M23" s="16">
        <f>IF(OR(F23="",F23=0),"",SUMIFS(取得記録!$C$4:$C$503,取得記録!$A$4:$A$503,B23,取得記録!$B$4:$B$503,"&gt;="&amp;G23,取得記録!$B$4:$B$503,"&lt;"&amp;EDATE(G23,12)))</f>
        <v/>
      </c>
      <c r="N23" s="18">
        <f>IF(F23="","",IF(F23=0,"付与前",IF(H23="","週の日数を入力",IF(H23&lt;10,"対象外",IF(M23&gt;=5,"達成",IF(EDATE(G23,12)-$C$2&lt;=60,"要注意（期限間近）","進行中"))))))</f>
        <v/>
      </c>
      <c r="O23" s="16">
        <f>IF(OR(F23="",F23&lt;2),"",SUMIFS(取得記録!$C$4:$C$503,取得記録!$A$4:$A$503,B23,取得記録!$B$4:$B$503,"&gt;="&amp;EDATE(C23,6+12*(F23-2)),取得記録!$B$4:$B$503,"&lt;"&amp;G23))</f>
        <v/>
      </c>
      <c r="P23" s="18">
        <f>IF(OR(F23="",F23&lt;2,D23=""),"",IF(INDEX(参照表!$B$3:$H$7,MATCH(D23,参照表!$A$3:$A$7,0),MIN(F23-1,7))&lt;10,"対象外",IF(O23&gt;=5,"達成","未達")))</f>
        <v/>
      </c>
    </row>
    <row r="24">
      <c r="A24" s="10" t="n">
        <v>20</v>
      </c>
      <c r="B24" s="19" t="n"/>
      <c r="C24" s="7" t="n"/>
      <c r="D24" s="20" t="n"/>
      <c r="E24" s="14">
        <f>IF(C24="","",MAX(0,(YEAR($C$2)-YEAR(C24))*12+MONTH($C$2)-MONTH(C24)-IF(DAY($C$2)&lt;DAY(C24),1,0)))</f>
        <v/>
      </c>
      <c r="F24" s="14">
        <f>IF(E24="","",IF(E24&gt;=6,INT((E24-6)/12)+1,0))</f>
        <v/>
      </c>
      <c r="G24" s="15">
        <f>IF(OR(F24="",F24=0),"",EDATE(C24,6+12*(F24-1)))</f>
        <v/>
      </c>
      <c r="H24" s="14">
        <f>IF(OR(F24="",F24=0,D24=""),"",INDEX(参照表!$B$3:$H$7,MATCH(D24,参照表!$A$3:$A$7,0),MIN(F24,7)))</f>
        <v/>
      </c>
      <c r="I24" s="15">
        <f>IF(F24="","",EDATE(C24,6+12*F24))</f>
        <v/>
      </c>
      <c r="J24" s="14">
        <f>IF(OR(F24="",F24=0,D24=""),"",H24+IF(F24&gt;=2,INDEX(参照表!$B$3:$H$7,MATCH(D24,参照表!$A$3:$A$7,0),MIN(F24-1,7)),0))</f>
        <v/>
      </c>
      <c r="K24" s="16">
        <f>IF(OR(F24="",F24=0,D24=""),"",SUMIFS(取得記録!$C$4:$C$503,取得記録!$A$4:$A$503,B24,取得記録!$B$4:$B$503,"&gt;="&amp;EDATE(C24,6+12*MAX(0,F24-2)),取得記録!$B$4:$B$503,"&lt;="&amp;$C$2))</f>
        <v/>
      </c>
      <c r="L24" s="17">
        <f>IF(J24="","",MAX(0,J24-K24))</f>
        <v/>
      </c>
      <c r="M24" s="16">
        <f>IF(OR(F24="",F24=0),"",SUMIFS(取得記録!$C$4:$C$503,取得記録!$A$4:$A$503,B24,取得記録!$B$4:$B$503,"&gt;="&amp;G24,取得記録!$B$4:$B$503,"&lt;"&amp;EDATE(G24,12)))</f>
        <v/>
      </c>
      <c r="N24" s="18">
        <f>IF(F24="","",IF(F24=0,"付与前",IF(H24="","週の日数を入力",IF(H24&lt;10,"対象外",IF(M24&gt;=5,"達成",IF(EDATE(G24,12)-$C$2&lt;=60,"要注意（期限間近）","進行中"))))))</f>
        <v/>
      </c>
      <c r="O24" s="16">
        <f>IF(OR(F24="",F24&lt;2),"",SUMIFS(取得記録!$C$4:$C$503,取得記録!$A$4:$A$503,B24,取得記録!$B$4:$B$503,"&gt;="&amp;EDATE(C24,6+12*(F24-2)),取得記録!$B$4:$B$503,"&lt;"&amp;G24))</f>
        <v/>
      </c>
      <c r="P24" s="18">
        <f>IF(OR(F24="",F24&lt;2,D24=""),"",IF(INDEX(参照表!$B$3:$H$7,MATCH(D24,参照表!$A$3:$A$7,0),MIN(F24-1,7))&lt;10,"対象外",IF(O24&gt;=5,"達成","未達")))</f>
        <v/>
      </c>
    </row>
    <row r="25">
      <c r="A25" s="10" t="n">
        <v>21</v>
      </c>
      <c r="B25" s="19" t="n"/>
      <c r="C25" s="7" t="n"/>
      <c r="D25" s="20" t="n"/>
      <c r="E25" s="14">
        <f>IF(C25="","",MAX(0,(YEAR($C$2)-YEAR(C25))*12+MONTH($C$2)-MONTH(C25)-IF(DAY($C$2)&lt;DAY(C25),1,0)))</f>
        <v/>
      </c>
      <c r="F25" s="14">
        <f>IF(E25="","",IF(E25&gt;=6,INT((E25-6)/12)+1,0))</f>
        <v/>
      </c>
      <c r="G25" s="15">
        <f>IF(OR(F25="",F25=0),"",EDATE(C25,6+12*(F25-1)))</f>
        <v/>
      </c>
      <c r="H25" s="14">
        <f>IF(OR(F25="",F25=0,D25=""),"",INDEX(参照表!$B$3:$H$7,MATCH(D25,参照表!$A$3:$A$7,0),MIN(F25,7)))</f>
        <v/>
      </c>
      <c r="I25" s="15">
        <f>IF(F25="","",EDATE(C25,6+12*F25))</f>
        <v/>
      </c>
      <c r="J25" s="14">
        <f>IF(OR(F25="",F25=0,D25=""),"",H25+IF(F25&gt;=2,INDEX(参照表!$B$3:$H$7,MATCH(D25,参照表!$A$3:$A$7,0),MIN(F25-1,7)),0))</f>
        <v/>
      </c>
      <c r="K25" s="16">
        <f>IF(OR(F25="",F25=0,D25=""),"",SUMIFS(取得記録!$C$4:$C$503,取得記録!$A$4:$A$503,B25,取得記録!$B$4:$B$503,"&gt;="&amp;EDATE(C25,6+12*MAX(0,F25-2)),取得記録!$B$4:$B$503,"&lt;="&amp;$C$2))</f>
        <v/>
      </c>
      <c r="L25" s="17">
        <f>IF(J25="","",MAX(0,J25-K25))</f>
        <v/>
      </c>
      <c r="M25" s="16">
        <f>IF(OR(F25="",F25=0),"",SUMIFS(取得記録!$C$4:$C$503,取得記録!$A$4:$A$503,B25,取得記録!$B$4:$B$503,"&gt;="&amp;G25,取得記録!$B$4:$B$503,"&lt;"&amp;EDATE(G25,12)))</f>
        <v/>
      </c>
      <c r="N25" s="18">
        <f>IF(F25="","",IF(F25=0,"付与前",IF(H25="","週の日数を入力",IF(H25&lt;10,"対象外",IF(M25&gt;=5,"達成",IF(EDATE(G25,12)-$C$2&lt;=60,"要注意（期限間近）","進行中"))))))</f>
        <v/>
      </c>
      <c r="O25" s="16">
        <f>IF(OR(F25="",F25&lt;2),"",SUMIFS(取得記録!$C$4:$C$503,取得記録!$A$4:$A$503,B25,取得記録!$B$4:$B$503,"&gt;="&amp;EDATE(C25,6+12*(F25-2)),取得記録!$B$4:$B$503,"&lt;"&amp;G25))</f>
        <v/>
      </c>
      <c r="P25" s="18">
        <f>IF(OR(F25="",F25&lt;2,D25=""),"",IF(INDEX(参照表!$B$3:$H$7,MATCH(D25,参照表!$A$3:$A$7,0),MIN(F25-1,7))&lt;10,"対象外",IF(O25&gt;=5,"達成","未達")))</f>
        <v/>
      </c>
    </row>
    <row r="26">
      <c r="A26" s="10" t="n">
        <v>22</v>
      </c>
      <c r="B26" s="19" t="n"/>
      <c r="C26" s="7" t="n"/>
      <c r="D26" s="20" t="n"/>
      <c r="E26" s="14">
        <f>IF(C26="","",MAX(0,(YEAR($C$2)-YEAR(C26))*12+MONTH($C$2)-MONTH(C26)-IF(DAY($C$2)&lt;DAY(C26),1,0)))</f>
        <v/>
      </c>
      <c r="F26" s="14">
        <f>IF(E26="","",IF(E26&gt;=6,INT((E26-6)/12)+1,0))</f>
        <v/>
      </c>
      <c r="G26" s="15">
        <f>IF(OR(F26="",F26=0),"",EDATE(C26,6+12*(F26-1)))</f>
        <v/>
      </c>
      <c r="H26" s="14">
        <f>IF(OR(F26="",F26=0,D26=""),"",INDEX(参照表!$B$3:$H$7,MATCH(D26,参照表!$A$3:$A$7,0),MIN(F26,7)))</f>
        <v/>
      </c>
      <c r="I26" s="15">
        <f>IF(F26="","",EDATE(C26,6+12*F26))</f>
        <v/>
      </c>
      <c r="J26" s="14">
        <f>IF(OR(F26="",F26=0,D26=""),"",H26+IF(F26&gt;=2,INDEX(参照表!$B$3:$H$7,MATCH(D26,参照表!$A$3:$A$7,0),MIN(F26-1,7)),0))</f>
        <v/>
      </c>
      <c r="K26" s="16">
        <f>IF(OR(F26="",F26=0,D26=""),"",SUMIFS(取得記録!$C$4:$C$503,取得記録!$A$4:$A$503,B26,取得記録!$B$4:$B$503,"&gt;="&amp;EDATE(C26,6+12*MAX(0,F26-2)),取得記録!$B$4:$B$503,"&lt;="&amp;$C$2))</f>
        <v/>
      </c>
      <c r="L26" s="17">
        <f>IF(J26="","",MAX(0,J26-K26))</f>
        <v/>
      </c>
      <c r="M26" s="16">
        <f>IF(OR(F26="",F26=0),"",SUMIFS(取得記録!$C$4:$C$503,取得記録!$A$4:$A$503,B26,取得記録!$B$4:$B$503,"&gt;="&amp;G26,取得記録!$B$4:$B$503,"&lt;"&amp;EDATE(G26,12)))</f>
        <v/>
      </c>
      <c r="N26" s="18">
        <f>IF(F26="","",IF(F26=0,"付与前",IF(H26="","週の日数を入力",IF(H26&lt;10,"対象外",IF(M26&gt;=5,"達成",IF(EDATE(G26,12)-$C$2&lt;=60,"要注意（期限間近）","進行中"))))))</f>
        <v/>
      </c>
      <c r="O26" s="16">
        <f>IF(OR(F26="",F26&lt;2),"",SUMIFS(取得記録!$C$4:$C$503,取得記録!$A$4:$A$503,B26,取得記録!$B$4:$B$503,"&gt;="&amp;EDATE(C26,6+12*(F26-2)),取得記録!$B$4:$B$503,"&lt;"&amp;G26))</f>
        <v/>
      </c>
      <c r="P26" s="18">
        <f>IF(OR(F26="",F26&lt;2,D26=""),"",IF(INDEX(参照表!$B$3:$H$7,MATCH(D26,参照表!$A$3:$A$7,0),MIN(F26-1,7))&lt;10,"対象外",IF(O26&gt;=5,"達成","未達")))</f>
        <v/>
      </c>
    </row>
    <row r="27">
      <c r="A27" s="10" t="n">
        <v>23</v>
      </c>
      <c r="B27" s="19" t="n"/>
      <c r="C27" s="7" t="n"/>
      <c r="D27" s="20" t="n"/>
      <c r="E27" s="14">
        <f>IF(C27="","",MAX(0,(YEAR($C$2)-YEAR(C27))*12+MONTH($C$2)-MONTH(C27)-IF(DAY($C$2)&lt;DAY(C27),1,0)))</f>
        <v/>
      </c>
      <c r="F27" s="14">
        <f>IF(E27="","",IF(E27&gt;=6,INT((E27-6)/12)+1,0))</f>
        <v/>
      </c>
      <c r="G27" s="15">
        <f>IF(OR(F27="",F27=0),"",EDATE(C27,6+12*(F27-1)))</f>
        <v/>
      </c>
      <c r="H27" s="14">
        <f>IF(OR(F27="",F27=0,D27=""),"",INDEX(参照表!$B$3:$H$7,MATCH(D27,参照表!$A$3:$A$7,0),MIN(F27,7)))</f>
        <v/>
      </c>
      <c r="I27" s="15">
        <f>IF(F27="","",EDATE(C27,6+12*F27))</f>
        <v/>
      </c>
      <c r="J27" s="14">
        <f>IF(OR(F27="",F27=0,D27=""),"",H27+IF(F27&gt;=2,INDEX(参照表!$B$3:$H$7,MATCH(D27,参照表!$A$3:$A$7,0),MIN(F27-1,7)),0))</f>
        <v/>
      </c>
      <c r="K27" s="16">
        <f>IF(OR(F27="",F27=0,D27=""),"",SUMIFS(取得記録!$C$4:$C$503,取得記録!$A$4:$A$503,B27,取得記録!$B$4:$B$503,"&gt;="&amp;EDATE(C27,6+12*MAX(0,F27-2)),取得記録!$B$4:$B$503,"&lt;="&amp;$C$2))</f>
        <v/>
      </c>
      <c r="L27" s="17">
        <f>IF(J27="","",MAX(0,J27-K27))</f>
        <v/>
      </c>
      <c r="M27" s="16">
        <f>IF(OR(F27="",F27=0),"",SUMIFS(取得記録!$C$4:$C$503,取得記録!$A$4:$A$503,B27,取得記録!$B$4:$B$503,"&gt;="&amp;G27,取得記録!$B$4:$B$503,"&lt;"&amp;EDATE(G27,12)))</f>
        <v/>
      </c>
      <c r="N27" s="18">
        <f>IF(F27="","",IF(F27=0,"付与前",IF(H27="","週の日数を入力",IF(H27&lt;10,"対象外",IF(M27&gt;=5,"達成",IF(EDATE(G27,12)-$C$2&lt;=60,"要注意（期限間近）","進行中"))))))</f>
        <v/>
      </c>
      <c r="O27" s="16">
        <f>IF(OR(F27="",F27&lt;2),"",SUMIFS(取得記録!$C$4:$C$503,取得記録!$A$4:$A$503,B27,取得記録!$B$4:$B$503,"&gt;="&amp;EDATE(C27,6+12*(F27-2)),取得記録!$B$4:$B$503,"&lt;"&amp;G27))</f>
        <v/>
      </c>
      <c r="P27" s="18">
        <f>IF(OR(F27="",F27&lt;2,D27=""),"",IF(INDEX(参照表!$B$3:$H$7,MATCH(D27,参照表!$A$3:$A$7,0),MIN(F27-1,7))&lt;10,"対象外",IF(O27&gt;=5,"達成","未達")))</f>
        <v/>
      </c>
    </row>
    <row r="28">
      <c r="A28" s="10" t="n">
        <v>24</v>
      </c>
      <c r="B28" s="19" t="n"/>
      <c r="C28" s="7" t="n"/>
      <c r="D28" s="20" t="n"/>
      <c r="E28" s="14">
        <f>IF(C28="","",MAX(0,(YEAR($C$2)-YEAR(C28))*12+MONTH($C$2)-MONTH(C28)-IF(DAY($C$2)&lt;DAY(C28),1,0)))</f>
        <v/>
      </c>
      <c r="F28" s="14">
        <f>IF(E28="","",IF(E28&gt;=6,INT((E28-6)/12)+1,0))</f>
        <v/>
      </c>
      <c r="G28" s="15">
        <f>IF(OR(F28="",F28=0),"",EDATE(C28,6+12*(F28-1)))</f>
        <v/>
      </c>
      <c r="H28" s="14">
        <f>IF(OR(F28="",F28=0,D28=""),"",INDEX(参照表!$B$3:$H$7,MATCH(D28,参照表!$A$3:$A$7,0),MIN(F28,7)))</f>
        <v/>
      </c>
      <c r="I28" s="15">
        <f>IF(F28="","",EDATE(C28,6+12*F28))</f>
        <v/>
      </c>
      <c r="J28" s="14">
        <f>IF(OR(F28="",F28=0,D28=""),"",H28+IF(F28&gt;=2,INDEX(参照表!$B$3:$H$7,MATCH(D28,参照表!$A$3:$A$7,0),MIN(F28-1,7)),0))</f>
        <v/>
      </c>
      <c r="K28" s="16">
        <f>IF(OR(F28="",F28=0,D28=""),"",SUMIFS(取得記録!$C$4:$C$503,取得記録!$A$4:$A$503,B28,取得記録!$B$4:$B$503,"&gt;="&amp;EDATE(C28,6+12*MAX(0,F28-2)),取得記録!$B$4:$B$503,"&lt;="&amp;$C$2))</f>
        <v/>
      </c>
      <c r="L28" s="17">
        <f>IF(J28="","",MAX(0,J28-K28))</f>
        <v/>
      </c>
      <c r="M28" s="16">
        <f>IF(OR(F28="",F28=0),"",SUMIFS(取得記録!$C$4:$C$503,取得記録!$A$4:$A$503,B28,取得記録!$B$4:$B$503,"&gt;="&amp;G28,取得記録!$B$4:$B$503,"&lt;"&amp;EDATE(G28,12)))</f>
        <v/>
      </c>
      <c r="N28" s="18">
        <f>IF(F28="","",IF(F28=0,"付与前",IF(H28="","週の日数を入力",IF(H28&lt;10,"対象外",IF(M28&gt;=5,"達成",IF(EDATE(G28,12)-$C$2&lt;=60,"要注意（期限間近）","進行中"))))))</f>
        <v/>
      </c>
      <c r="O28" s="16">
        <f>IF(OR(F28="",F28&lt;2),"",SUMIFS(取得記録!$C$4:$C$503,取得記録!$A$4:$A$503,B28,取得記録!$B$4:$B$503,"&gt;="&amp;EDATE(C28,6+12*(F28-2)),取得記録!$B$4:$B$503,"&lt;"&amp;G28))</f>
        <v/>
      </c>
      <c r="P28" s="18">
        <f>IF(OR(F28="",F28&lt;2,D28=""),"",IF(INDEX(参照表!$B$3:$H$7,MATCH(D28,参照表!$A$3:$A$7,0),MIN(F28-1,7))&lt;10,"対象外",IF(O28&gt;=5,"達成","未達")))</f>
        <v/>
      </c>
    </row>
    <row r="29">
      <c r="A29" s="10" t="n">
        <v>25</v>
      </c>
      <c r="B29" s="19" t="n"/>
      <c r="C29" s="7" t="n"/>
      <c r="D29" s="20" t="n"/>
      <c r="E29" s="14">
        <f>IF(C29="","",MAX(0,(YEAR($C$2)-YEAR(C29))*12+MONTH($C$2)-MONTH(C29)-IF(DAY($C$2)&lt;DAY(C29),1,0)))</f>
        <v/>
      </c>
      <c r="F29" s="14">
        <f>IF(E29="","",IF(E29&gt;=6,INT((E29-6)/12)+1,0))</f>
        <v/>
      </c>
      <c r="G29" s="15">
        <f>IF(OR(F29="",F29=0),"",EDATE(C29,6+12*(F29-1)))</f>
        <v/>
      </c>
      <c r="H29" s="14">
        <f>IF(OR(F29="",F29=0,D29=""),"",INDEX(参照表!$B$3:$H$7,MATCH(D29,参照表!$A$3:$A$7,0),MIN(F29,7)))</f>
        <v/>
      </c>
      <c r="I29" s="15">
        <f>IF(F29="","",EDATE(C29,6+12*F29))</f>
        <v/>
      </c>
      <c r="J29" s="14">
        <f>IF(OR(F29="",F29=0,D29=""),"",H29+IF(F29&gt;=2,INDEX(参照表!$B$3:$H$7,MATCH(D29,参照表!$A$3:$A$7,0),MIN(F29-1,7)),0))</f>
        <v/>
      </c>
      <c r="K29" s="16">
        <f>IF(OR(F29="",F29=0,D29=""),"",SUMIFS(取得記録!$C$4:$C$503,取得記録!$A$4:$A$503,B29,取得記録!$B$4:$B$503,"&gt;="&amp;EDATE(C29,6+12*MAX(0,F29-2)),取得記録!$B$4:$B$503,"&lt;="&amp;$C$2))</f>
        <v/>
      </c>
      <c r="L29" s="17">
        <f>IF(J29="","",MAX(0,J29-K29))</f>
        <v/>
      </c>
      <c r="M29" s="16">
        <f>IF(OR(F29="",F29=0),"",SUMIFS(取得記録!$C$4:$C$503,取得記録!$A$4:$A$503,B29,取得記録!$B$4:$B$503,"&gt;="&amp;G29,取得記録!$B$4:$B$503,"&lt;"&amp;EDATE(G29,12)))</f>
        <v/>
      </c>
      <c r="N29" s="18">
        <f>IF(F29="","",IF(F29=0,"付与前",IF(H29="","週の日数を入力",IF(H29&lt;10,"対象外",IF(M29&gt;=5,"達成",IF(EDATE(G29,12)-$C$2&lt;=60,"要注意（期限間近）","進行中"))))))</f>
        <v/>
      </c>
      <c r="O29" s="16">
        <f>IF(OR(F29="",F29&lt;2),"",SUMIFS(取得記録!$C$4:$C$503,取得記録!$A$4:$A$503,B29,取得記録!$B$4:$B$503,"&gt;="&amp;EDATE(C29,6+12*(F29-2)),取得記録!$B$4:$B$503,"&lt;"&amp;G29))</f>
        <v/>
      </c>
      <c r="P29" s="18">
        <f>IF(OR(F29="",F29&lt;2,D29=""),"",IF(INDEX(参照表!$B$3:$H$7,MATCH(D29,参照表!$A$3:$A$7,0),MIN(F29-1,7))&lt;10,"対象外",IF(O29&gt;=5,"達成","未達")))</f>
        <v/>
      </c>
    </row>
    <row r="30">
      <c r="A30" s="10" t="n">
        <v>26</v>
      </c>
      <c r="B30" s="19" t="n"/>
      <c r="C30" s="7" t="n"/>
      <c r="D30" s="20" t="n"/>
      <c r="E30" s="14">
        <f>IF(C30="","",MAX(0,(YEAR($C$2)-YEAR(C30))*12+MONTH($C$2)-MONTH(C30)-IF(DAY($C$2)&lt;DAY(C30),1,0)))</f>
        <v/>
      </c>
      <c r="F30" s="14">
        <f>IF(E30="","",IF(E30&gt;=6,INT((E30-6)/12)+1,0))</f>
        <v/>
      </c>
      <c r="G30" s="15">
        <f>IF(OR(F30="",F30=0),"",EDATE(C30,6+12*(F30-1)))</f>
        <v/>
      </c>
      <c r="H30" s="14">
        <f>IF(OR(F30="",F30=0,D30=""),"",INDEX(参照表!$B$3:$H$7,MATCH(D30,参照表!$A$3:$A$7,0),MIN(F30,7)))</f>
        <v/>
      </c>
      <c r="I30" s="15">
        <f>IF(F30="","",EDATE(C30,6+12*F30))</f>
        <v/>
      </c>
      <c r="J30" s="14">
        <f>IF(OR(F30="",F30=0,D30=""),"",H30+IF(F30&gt;=2,INDEX(参照表!$B$3:$H$7,MATCH(D30,参照表!$A$3:$A$7,0),MIN(F30-1,7)),0))</f>
        <v/>
      </c>
      <c r="K30" s="16">
        <f>IF(OR(F30="",F30=0,D30=""),"",SUMIFS(取得記録!$C$4:$C$503,取得記録!$A$4:$A$503,B30,取得記録!$B$4:$B$503,"&gt;="&amp;EDATE(C30,6+12*MAX(0,F30-2)),取得記録!$B$4:$B$503,"&lt;="&amp;$C$2))</f>
        <v/>
      </c>
      <c r="L30" s="17">
        <f>IF(J30="","",MAX(0,J30-K30))</f>
        <v/>
      </c>
      <c r="M30" s="16">
        <f>IF(OR(F30="",F30=0),"",SUMIFS(取得記録!$C$4:$C$503,取得記録!$A$4:$A$503,B30,取得記録!$B$4:$B$503,"&gt;="&amp;G30,取得記録!$B$4:$B$503,"&lt;"&amp;EDATE(G30,12)))</f>
        <v/>
      </c>
      <c r="N30" s="18">
        <f>IF(F30="","",IF(F30=0,"付与前",IF(H30="","週の日数を入力",IF(H30&lt;10,"対象外",IF(M30&gt;=5,"達成",IF(EDATE(G30,12)-$C$2&lt;=60,"要注意（期限間近）","進行中"))))))</f>
        <v/>
      </c>
      <c r="O30" s="16">
        <f>IF(OR(F30="",F30&lt;2),"",SUMIFS(取得記録!$C$4:$C$503,取得記録!$A$4:$A$503,B30,取得記録!$B$4:$B$503,"&gt;="&amp;EDATE(C30,6+12*(F30-2)),取得記録!$B$4:$B$503,"&lt;"&amp;G30))</f>
        <v/>
      </c>
      <c r="P30" s="18">
        <f>IF(OR(F30="",F30&lt;2,D30=""),"",IF(INDEX(参照表!$B$3:$H$7,MATCH(D30,参照表!$A$3:$A$7,0),MIN(F30-1,7))&lt;10,"対象外",IF(O30&gt;=5,"達成","未達")))</f>
        <v/>
      </c>
    </row>
    <row r="31">
      <c r="A31" s="10" t="n">
        <v>27</v>
      </c>
      <c r="B31" s="19" t="n"/>
      <c r="C31" s="7" t="n"/>
      <c r="D31" s="20" t="n"/>
      <c r="E31" s="14">
        <f>IF(C31="","",MAX(0,(YEAR($C$2)-YEAR(C31))*12+MONTH($C$2)-MONTH(C31)-IF(DAY($C$2)&lt;DAY(C31),1,0)))</f>
        <v/>
      </c>
      <c r="F31" s="14">
        <f>IF(E31="","",IF(E31&gt;=6,INT((E31-6)/12)+1,0))</f>
        <v/>
      </c>
      <c r="G31" s="15">
        <f>IF(OR(F31="",F31=0),"",EDATE(C31,6+12*(F31-1)))</f>
        <v/>
      </c>
      <c r="H31" s="14">
        <f>IF(OR(F31="",F31=0,D31=""),"",INDEX(参照表!$B$3:$H$7,MATCH(D31,参照表!$A$3:$A$7,0),MIN(F31,7)))</f>
        <v/>
      </c>
      <c r="I31" s="15">
        <f>IF(F31="","",EDATE(C31,6+12*F31))</f>
        <v/>
      </c>
      <c r="J31" s="14">
        <f>IF(OR(F31="",F31=0,D31=""),"",H31+IF(F31&gt;=2,INDEX(参照表!$B$3:$H$7,MATCH(D31,参照表!$A$3:$A$7,0),MIN(F31-1,7)),0))</f>
        <v/>
      </c>
      <c r="K31" s="16">
        <f>IF(OR(F31="",F31=0,D31=""),"",SUMIFS(取得記録!$C$4:$C$503,取得記録!$A$4:$A$503,B31,取得記録!$B$4:$B$503,"&gt;="&amp;EDATE(C31,6+12*MAX(0,F31-2)),取得記録!$B$4:$B$503,"&lt;="&amp;$C$2))</f>
        <v/>
      </c>
      <c r="L31" s="17">
        <f>IF(J31="","",MAX(0,J31-K31))</f>
        <v/>
      </c>
      <c r="M31" s="16">
        <f>IF(OR(F31="",F31=0),"",SUMIFS(取得記録!$C$4:$C$503,取得記録!$A$4:$A$503,B31,取得記録!$B$4:$B$503,"&gt;="&amp;G31,取得記録!$B$4:$B$503,"&lt;"&amp;EDATE(G31,12)))</f>
        <v/>
      </c>
      <c r="N31" s="18">
        <f>IF(F31="","",IF(F31=0,"付与前",IF(H31="","週の日数を入力",IF(H31&lt;10,"対象外",IF(M31&gt;=5,"達成",IF(EDATE(G31,12)-$C$2&lt;=60,"要注意（期限間近）","進行中"))))))</f>
        <v/>
      </c>
      <c r="O31" s="16">
        <f>IF(OR(F31="",F31&lt;2),"",SUMIFS(取得記録!$C$4:$C$503,取得記録!$A$4:$A$503,B31,取得記録!$B$4:$B$503,"&gt;="&amp;EDATE(C31,6+12*(F31-2)),取得記録!$B$4:$B$503,"&lt;"&amp;G31))</f>
        <v/>
      </c>
      <c r="P31" s="18">
        <f>IF(OR(F31="",F31&lt;2,D31=""),"",IF(INDEX(参照表!$B$3:$H$7,MATCH(D31,参照表!$A$3:$A$7,0),MIN(F31-1,7))&lt;10,"対象外",IF(O31&gt;=5,"達成","未達")))</f>
        <v/>
      </c>
    </row>
    <row r="32">
      <c r="A32" s="10" t="n">
        <v>28</v>
      </c>
      <c r="B32" s="19" t="n"/>
      <c r="C32" s="7" t="n"/>
      <c r="D32" s="20" t="n"/>
      <c r="E32" s="14">
        <f>IF(C32="","",MAX(0,(YEAR($C$2)-YEAR(C32))*12+MONTH($C$2)-MONTH(C32)-IF(DAY($C$2)&lt;DAY(C32),1,0)))</f>
        <v/>
      </c>
      <c r="F32" s="14">
        <f>IF(E32="","",IF(E32&gt;=6,INT((E32-6)/12)+1,0))</f>
        <v/>
      </c>
      <c r="G32" s="15">
        <f>IF(OR(F32="",F32=0),"",EDATE(C32,6+12*(F32-1)))</f>
        <v/>
      </c>
      <c r="H32" s="14">
        <f>IF(OR(F32="",F32=0,D32=""),"",INDEX(参照表!$B$3:$H$7,MATCH(D32,参照表!$A$3:$A$7,0),MIN(F32,7)))</f>
        <v/>
      </c>
      <c r="I32" s="15">
        <f>IF(F32="","",EDATE(C32,6+12*F32))</f>
        <v/>
      </c>
      <c r="J32" s="14">
        <f>IF(OR(F32="",F32=0,D32=""),"",H32+IF(F32&gt;=2,INDEX(参照表!$B$3:$H$7,MATCH(D32,参照表!$A$3:$A$7,0),MIN(F32-1,7)),0))</f>
        <v/>
      </c>
      <c r="K32" s="16">
        <f>IF(OR(F32="",F32=0,D32=""),"",SUMIFS(取得記録!$C$4:$C$503,取得記録!$A$4:$A$503,B32,取得記録!$B$4:$B$503,"&gt;="&amp;EDATE(C32,6+12*MAX(0,F32-2)),取得記録!$B$4:$B$503,"&lt;="&amp;$C$2))</f>
        <v/>
      </c>
      <c r="L32" s="17">
        <f>IF(J32="","",MAX(0,J32-K32))</f>
        <v/>
      </c>
      <c r="M32" s="16">
        <f>IF(OR(F32="",F32=0),"",SUMIFS(取得記録!$C$4:$C$503,取得記録!$A$4:$A$503,B32,取得記録!$B$4:$B$503,"&gt;="&amp;G32,取得記録!$B$4:$B$503,"&lt;"&amp;EDATE(G32,12)))</f>
        <v/>
      </c>
      <c r="N32" s="18">
        <f>IF(F32="","",IF(F32=0,"付与前",IF(H32="","週の日数を入力",IF(H32&lt;10,"対象外",IF(M32&gt;=5,"達成",IF(EDATE(G32,12)-$C$2&lt;=60,"要注意（期限間近）","進行中"))))))</f>
        <v/>
      </c>
      <c r="O32" s="16">
        <f>IF(OR(F32="",F32&lt;2),"",SUMIFS(取得記録!$C$4:$C$503,取得記録!$A$4:$A$503,B32,取得記録!$B$4:$B$503,"&gt;="&amp;EDATE(C32,6+12*(F32-2)),取得記録!$B$4:$B$503,"&lt;"&amp;G32))</f>
        <v/>
      </c>
      <c r="P32" s="18">
        <f>IF(OR(F32="",F32&lt;2,D32=""),"",IF(INDEX(参照表!$B$3:$H$7,MATCH(D32,参照表!$A$3:$A$7,0),MIN(F32-1,7))&lt;10,"対象外",IF(O32&gt;=5,"達成","未達")))</f>
        <v/>
      </c>
    </row>
    <row r="33">
      <c r="A33" s="10" t="n">
        <v>29</v>
      </c>
      <c r="B33" s="19" t="n"/>
      <c r="C33" s="7" t="n"/>
      <c r="D33" s="20" t="n"/>
      <c r="E33" s="14">
        <f>IF(C33="","",MAX(0,(YEAR($C$2)-YEAR(C33))*12+MONTH($C$2)-MONTH(C33)-IF(DAY($C$2)&lt;DAY(C33),1,0)))</f>
        <v/>
      </c>
      <c r="F33" s="14">
        <f>IF(E33="","",IF(E33&gt;=6,INT((E33-6)/12)+1,0))</f>
        <v/>
      </c>
      <c r="G33" s="15">
        <f>IF(OR(F33="",F33=0),"",EDATE(C33,6+12*(F33-1)))</f>
        <v/>
      </c>
      <c r="H33" s="14">
        <f>IF(OR(F33="",F33=0,D33=""),"",INDEX(参照表!$B$3:$H$7,MATCH(D33,参照表!$A$3:$A$7,0),MIN(F33,7)))</f>
        <v/>
      </c>
      <c r="I33" s="15">
        <f>IF(F33="","",EDATE(C33,6+12*F33))</f>
        <v/>
      </c>
      <c r="J33" s="14">
        <f>IF(OR(F33="",F33=0,D33=""),"",H33+IF(F33&gt;=2,INDEX(参照表!$B$3:$H$7,MATCH(D33,参照表!$A$3:$A$7,0),MIN(F33-1,7)),0))</f>
        <v/>
      </c>
      <c r="K33" s="16">
        <f>IF(OR(F33="",F33=0,D33=""),"",SUMIFS(取得記録!$C$4:$C$503,取得記録!$A$4:$A$503,B33,取得記録!$B$4:$B$503,"&gt;="&amp;EDATE(C33,6+12*MAX(0,F33-2)),取得記録!$B$4:$B$503,"&lt;="&amp;$C$2))</f>
        <v/>
      </c>
      <c r="L33" s="17">
        <f>IF(J33="","",MAX(0,J33-K33))</f>
        <v/>
      </c>
      <c r="M33" s="16">
        <f>IF(OR(F33="",F33=0),"",SUMIFS(取得記録!$C$4:$C$503,取得記録!$A$4:$A$503,B33,取得記録!$B$4:$B$503,"&gt;="&amp;G33,取得記録!$B$4:$B$503,"&lt;"&amp;EDATE(G33,12)))</f>
        <v/>
      </c>
      <c r="N33" s="18">
        <f>IF(F33="","",IF(F33=0,"付与前",IF(H33="","週の日数を入力",IF(H33&lt;10,"対象外",IF(M33&gt;=5,"達成",IF(EDATE(G33,12)-$C$2&lt;=60,"要注意（期限間近）","進行中"))))))</f>
        <v/>
      </c>
      <c r="O33" s="16">
        <f>IF(OR(F33="",F33&lt;2),"",SUMIFS(取得記録!$C$4:$C$503,取得記録!$A$4:$A$503,B33,取得記録!$B$4:$B$503,"&gt;="&amp;EDATE(C33,6+12*(F33-2)),取得記録!$B$4:$B$503,"&lt;"&amp;G33))</f>
        <v/>
      </c>
      <c r="P33" s="18">
        <f>IF(OR(F33="",F33&lt;2,D33=""),"",IF(INDEX(参照表!$B$3:$H$7,MATCH(D33,参照表!$A$3:$A$7,0),MIN(F33-1,7))&lt;10,"対象外",IF(O33&gt;=5,"達成","未達")))</f>
        <v/>
      </c>
    </row>
    <row r="34">
      <c r="A34" s="10" t="n">
        <v>30</v>
      </c>
      <c r="B34" s="19" t="n"/>
      <c r="C34" s="7" t="n"/>
      <c r="D34" s="20" t="n"/>
      <c r="E34" s="14">
        <f>IF(C34="","",MAX(0,(YEAR($C$2)-YEAR(C34))*12+MONTH($C$2)-MONTH(C34)-IF(DAY($C$2)&lt;DAY(C34),1,0)))</f>
        <v/>
      </c>
      <c r="F34" s="14">
        <f>IF(E34="","",IF(E34&gt;=6,INT((E34-6)/12)+1,0))</f>
        <v/>
      </c>
      <c r="G34" s="15">
        <f>IF(OR(F34="",F34=0),"",EDATE(C34,6+12*(F34-1)))</f>
        <v/>
      </c>
      <c r="H34" s="14">
        <f>IF(OR(F34="",F34=0,D34=""),"",INDEX(参照表!$B$3:$H$7,MATCH(D34,参照表!$A$3:$A$7,0),MIN(F34,7)))</f>
        <v/>
      </c>
      <c r="I34" s="15">
        <f>IF(F34="","",EDATE(C34,6+12*F34))</f>
        <v/>
      </c>
      <c r="J34" s="14">
        <f>IF(OR(F34="",F34=0,D34=""),"",H34+IF(F34&gt;=2,INDEX(参照表!$B$3:$H$7,MATCH(D34,参照表!$A$3:$A$7,0),MIN(F34-1,7)),0))</f>
        <v/>
      </c>
      <c r="K34" s="16">
        <f>IF(OR(F34="",F34=0,D34=""),"",SUMIFS(取得記録!$C$4:$C$503,取得記録!$A$4:$A$503,B34,取得記録!$B$4:$B$503,"&gt;="&amp;EDATE(C34,6+12*MAX(0,F34-2)),取得記録!$B$4:$B$503,"&lt;="&amp;$C$2))</f>
        <v/>
      </c>
      <c r="L34" s="17">
        <f>IF(J34="","",MAX(0,J34-K34))</f>
        <v/>
      </c>
      <c r="M34" s="16">
        <f>IF(OR(F34="",F34=0),"",SUMIFS(取得記録!$C$4:$C$503,取得記録!$A$4:$A$503,B34,取得記録!$B$4:$B$503,"&gt;="&amp;G34,取得記録!$B$4:$B$503,"&lt;"&amp;EDATE(G34,12)))</f>
        <v/>
      </c>
      <c r="N34" s="18">
        <f>IF(F34="","",IF(F34=0,"付与前",IF(H34="","週の日数を入力",IF(H34&lt;10,"対象外",IF(M34&gt;=5,"達成",IF(EDATE(G34,12)-$C$2&lt;=60,"要注意（期限間近）","進行中"))))))</f>
        <v/>
      </c>
      <c r="O34" s="16">
        <f>IF(OR(F34="",F34&lt;2),"",SUMIFS(取得記録!$C$4:$C$503,取得記録!$A$4:$A$503,B34,取得記録!$B$4:$B$503,"&gt;="&amp;EDATE(C34,6+12*(F34-2)),取得記録!$B$4:$B$503,"&lt;"&amp;G34))</f>
        <v/>
      </c>
      <c r="P34" s="18">
        <f>IF(OR(F34="",F34&lt;2,D34=""),"",IF(INDEX(参照表!$B$3:$H$7,MATCH(D34,参照表!$A$3:$A$7,0),MIN(F34-1,7))&lt;10,"対象外",IF(O34&gt;=5,"達成","未達")))</f>
        <v/>
      </c>
    </row>
    <row r="35">
      <c r="A35" s="10" t="n">
        <v>31</v>
      </c>
      <c r="B35" s="19" t="n"/>
      <c r="C35" s="7" t="n"/>
      <c r="D35" s="20" t="n"/>
      <c r="E35" s="14">
        <f>IF(C35="","",MAX(0,(YEAR($C$2)-YEAR(C35))*12+MONTH($C$2)-MONTH(C35)-IF(DAY($C$2)&lt;DAY(C35),1,0)))</f>
        <v/>
      </c>
      <c r="F35" s="14">
        <f>IF(E35="","",IF(E35&gt;=6,INT((E35-6)/12)+1,0))</f>
        <v/>
      </c>
      <c r="G35" s="15">
        <f>IF(OR(F35="",F35=0),"",EDATE(C35,6+12*(F35-1)))</f>
        <v/>
      </c>
      <c r="H35" s="14">
        <f>IF(OR(F35="",F35=0,D35=""),"",INDEX(参照表!$B$3:$H$7,MATCH(D35,参照表!$A$3:$A$7,0),MIN(F35,7)))</f>
        <v/>
      </c>
      <c r="I35" s="15">
        <f>IF(F35="","",EDATE(C35,6+12*F35))</f>
        <v/>
      </c>
      <c r="J35" s="14">
        <f>IF(OR(F35="",F35=0,D35=""),"",H35+IF(F35&gt;=2,INDEX(参照表!$B$3:$H$7,MATCH(D35,参照表!$A$3:$A$7,0),MIN(F35-1,7)),0))</f>
        <v/>
      </c>
      <c r="K35" s="16">
        <f>IF(OR(F35="",F35=0,D35=""),"",SUMIFS(取得記録!$C$4:$C$503,取得記録!$A$4:$A$503,B35,取得記録!$B$4:$B$503,"&gt;="&amp;EDATE(C35,6+12*MAX(0,F35-2)),取得記録!$B$4:$B$503,"&lt;="&amp;$C$2))</f>
        <v/>
      </c>
      <c r="L35" s="17">
        <f>IF(J35="","",MAX(0,J35-K35))</f>
        <v/>
      </c>
      <c r="M35" s="16">
        <f>IF(OR(F35="",F35=0),"",SUMIFS(取得記録!$C$4:$C$503,取得記録!$A$4:$A$503,B35,取得記録!$B$4:$B$503,"&gt;="&amp;G35,取得記録!$B$4:$B$503,"&lt;"&amp;EDATE(G35,12)))</f>
        <v/>
      </c>
      <c r="N35" s="18">
        <f>IF(F35="","",IF(F35=0,"付与前",IF(H35="","週の日数を入力",IF(H35&lt;10,"対象外",IF(M35&gt;=5,"達成",IF(EDATE(G35,12)-$C$2&lt;=60,"要注意（期限間近）","進行中"))))))</f>
        <v/>
      </c>
      <c r="O35" s="16">
        <f>IF(OR(F35="",F35&lt;2),"",SUMIFS(取得記録!$C$4:$C$503,取得記録!$A$4:$A$503,B35,取得記録!$B$4:$B$503,"&gt;="&amp;EDATE(C35,6+12*(F35-2)),取得記録!$B$4:$B$503,"&lt;"&amp;G35))</f>
        <v/>
      </c>
      <c r="P35" s="18">
        <f>IF(OR(F35="",F35&lt;2,D35=""),"",IF(INDEX(参照表!$B$3:$H$7,MATCH(D35,参照表!$A$3:$A$7,0),MIN(F35-1,7))&lt;10,"対象外",IF(O35&gt;=5,"達成","未達")))</f>
        <v/>
      </c>
    </row>
    <row r="36">
      <c r="A36" s="10" t="n">
        <v>32</v>
      </c>
      <c r="B36" s="19" t="n"/>
      <c r="C36" s="7" t="n"/>
      <c r="D36" s="20" t="n"/>
      <c r="E36" s="14">
        <f>IF(C36="","",MAX(0,(YEAR($C$2)-YEAR(C36))*12+MONTH($C$2)-MONTH(C36)-IF(DAY($C$2)&lt;DAY(C36),1,0)))</f>
        <v/>
      </c>
      <c r="F36" s="14">
        <f>IF(E36="","",IF(E36&gt;=6,INT((E36-6)/12)+1,0))</f>
        <v/>
      </c>
      <c r="G36" s="15">
        <f>IF(OR(F36="",F36=0),"",EDATE(C36,6+12*(F36-1)))</f>
        <v/>
      </c>
      <c r="H36" s="14">
        <f>IF(OR(F36="",F36=0,D36=""),"",INDEX(参照表!$B$3:$H$7,MATCH(D36,参照表!$A$3:$A$7,0),MIN(F36,7)))</f>
        <v/>
      </c>
      <c r="I36" s="15">
        <f>IF(F36="","",EDATE(C36,6+12*F36))</f>
        <v/>
      </c>
      <c r="J36" s="14">
        <f>IF(OR(F36="",F36=0,D36=""),"",H36+IF(F36&gt;=2,INDEX(参照表!$B$3:$H$7,MATCH(D36,参照表!$A$3:$A$7,0),MIN(F36-1,7)),0))</f>
        <v/>
      </c>
      <c r="K36" s="16">
        <f>IF(OR(F36="",F36=0,D36=""),"",SUMIFS(取得記録!$C$4:$C$503,取得記録!$A$4:$A$503,B36,取得記録!$B$4:$B$503,"&gt;="&amp;EDATE(C36,6+12*MAX(0,F36-2)),取得記録!$B$4:$B$503,"&lt;="&amp;$C$2))</f>
        <v/>
      </c>
      <c r="L36" s="17">
        <f>IF(J36="","",MAX(0,J36-K36))</f>
        <v/>
      </c>
      <c r="M36" s="16">
        <f>IF(OR(F36="",F36=0),"",SUMIFS(取得記録!$C$4:$C$503,取得記録!$A$4:$A$503,B36,取得記録!$B$4:$B$503,"&gt;="&amp;G36,取得記録!$B$4:$B$503,"&lt;"&amp;EDATE(G36,12)))</f>
        <v/>
      </c>
      <c r="N36" s="18">
        <f>IF(F36="","",IF(F36=0,"付与前",IF(H36="","週の日数を入力",IF(H36&lt;10,"対象外",IF(M36&gt;=5,"達成",IF(EDATE(G36,12)-$C$2&lt;=60,"要注意（期限間近）","進行中"))))))</f>
        <v/>
      </c>
      <c r="O36" s="16">
        <f>IF(OR(F36="",F36&lt;2),"",SUMIFS(取得記録!$C$4:$C$503,取得記録!$A$4:$A$503,B36,取得記録!$B$4:$B$503,"&gt;="&amp;EDATE(C36,6+12*(F36-2)),取得記録!$B$4:$B$503,"&lt;"&amp;G36))</f>
        <v/>
      </c>
      <c r="P36" s="18">
        <f>IF(OR(F36="",F36&lt;2,D36=""),"",IF(INDEX(参照表!$B$3:$H$7,MATCH(D36,参照表!$A$3:$A$7,0),MIN(F36-1,7))&lt;10,"対象外",IF(O36&gt;=5,"達成","未達")))</f>
        <v/>
      </c>
    </row>
    <row r="37">
      <c r="A37" s="10" t="n">
        <v>33</v>
      </c>
      <c r="B37" s="19" t="n"/>
      <c r="C37" s="7" t="n"/>
      <c r="D37" s="20" t="n"/>
      <c r="E37" s="14">
        <f>IF(C37="","",MAX(0,(YEAR($C$2)-YEAR(C37))*12+MONTH($C$2)-MONTH(C37)-IF(DAY($C$2)&lt;DAY(C37),1,0)))</f>
        <v/>
      </c>
      <c r="F37" s="14">
        <f>IF(E37="","",IF(E37&gt;=6,INT((E37-6)/12)+1,0))</f>
        <v/>
      </c>
      <c r="G37" s="15">
        <f>IF(OR(F37="",F37=0),"",EDATE(C37,6+12*(F37-1)))</f>
        <v/>
      </c>
      <c r="H37" s="14">
        <f>IF(OR(F37="",F37=0,D37=""),"",INDEX(参照表!$B$3:$H$7,MATCH(D37,参照表!$A$3:$A$7,0),MIN(F37,7)))</f>
        <v/>
      </c>
      <c r="I37" s="15">
        <f>IF(F37="","",EDATE(C37,6+12*F37))</f>
        <v/>
      </c>
      <c r="J37" s="14">
        <f>IF(OR(F37="",F37=0,D37=""),"",H37+IF(F37&gt;=2,INDEX(参照表!$B$3:$H$7,MATCH(D37,参照表!$A$3:$A$7,0),MIN(F37-1,7)),0))</f>
        <v/>
      </c>
      <c r="K37" s="16">
        <f>IF(OR(F37="",F37=0,D37=""),"",SUMIFS(取得記録!$C$4:$C$503,取得記録!$A$4:$A$503,B37,取得記録!$B$4:$B$503,"&gt;="&amp;EDATE(C37,6+12*MAX(0,F37-2)),取得記録!$B$4:$B$503,"&lt;="&amp;$C$2))</f>
        <v/>
      </c>
      <c r="L37" s="17">
        <f>IF(J37="","",MAX(0,J37-K37))</f>
        <v/>
      </c>
      <c r="M37" s="16">
        <f>IF(OR(F37="",F37=0),"",SUMIFS(取得記録!$C$4:$C$503,取得記録!$A$4:$A$503,B37,取得記録!$B$4:$B$503,"&gt;="&amp;G37,取得記録!$B$4:$B$503,"&lt;"&amp;EDATE(G37,12)))</f>
        <v/>
      </c>
      <c r="N37" s="18">
        <f>IF(F37="","",IF(F37=0,"付与前",IF(H37="","週の日数を入力",IF(H37&lt;10,"対象外",IF(M37&gt;=5,"達成",IF(EDATE(G37,12)-$C$2&lt;=60,"要注意（期限間近）","進行中"))))))</f>
        <v/>
      </c>
      <c r="O37" s="16">
        <f>IF(OR(F37="",F37&lt;2),"",SUMIFS(取得記録!$C$4:$C$503,取得記録!$A$4:$A$503,B37,取得記録!$B$4:$B$503,"&gt;="&amp;EDATE(C37,6+12*(F37-2)),取得記録!$B$4:$B$503,"&lt;"&amp;G37))</f>
        <v/>
      </c>
      <c r="P37" s="18">
        <f>IF(OR(F37="",F37&lt;2,D37=""),"",IF(INDEX(参照表!$B$3:$H$7,MATCH(D37,参照表!$A$3:$A$7,0),MIN(F37-1,7))&lt;10,"対象外",IF(O37&gt;=5,"達成","未達")))</f>
        <v/>
      </c>
    </row>
    <row r="38">
      <c r="A38" s="10" t="n">
        <v>34</v>
      </c>
      <c r="B38" s="19" t="n"/>
      <c r="C38" s="7" t="n"/>
      <c r="D38" s="20" t="n"/>
      <c r="E38" s="14">
        <f>IF(C38="","",MAX(0,(YEAR($C$2)-YEAR(C38))*12+MONTH($C$2)-MONTH(C38)-IF(DAY($C$2)&lt;DAY(C38),1,0)))</f>
        <v/>
      </c>
      <c r="F38" s="14">
        <f>IF(E38="","",IF(E38&gt;=6,INT((E38-6)/12)+1,0))</f>
        <v/>
      </c>
      <c r="G38" s="15">
        <f>IF(OR(F38="",F38=0),"",EDATE(C38,6+12*(F38-1)))</f>
        <v/>
      </c>
      <c r="H38" s="14">
        <f>IF(OR(F38="",F38=0,D38=""),"",INDEX(参照表!$B$3:$H$7,MATCH(D38,参照表!$A$3:$A$7,0),MIN(F38,7)))</f>
        <v/>
      </c>
      <c r="I38" s="15">
        <f>IF(F38="","",EDATE(C38,6+12*F38))</f>
        <v/>
      </c>
      <c r="J38" s="14">
        <f>IF(OR(F38="",F38=0,D38=""),"",H38+IF(F38&gt;=2,INDEX(参照表!$B$3:$H$7,MATCH(D38,参照表!$A$3:$A$7,0),MIN(F38-1,7)),0))</f>
        <v/>
      </c>
      <c r="K38" s="16">
        <f>IF(OR(F38="",F38=0,D38=""),"",SUMIFS(取得記録!$C$4:$C$503,取得記録!$A$4:$A$503,B38,取得記録!$B$4:$B$503,"&gt;="&amp;EDATE(C38,6+12*MAX(0,F38-2)),取得記録!$B$4:$B$503,"&lt;="&amp;$C$2))</f>
        <v/>
      </c>
      <c r="L38" s="17">
        <f>IF(J38="","",MAX(0,J38-K38))</f>
        <v/>
      </c>
      <c r="M38" s="16">
        <f>IF(OR(F38="",F38=0),"",SUMIFS(取得記録!$C$4:$C$503,取得記録!$A$4:$A$503,B38,取得記録!$B$4:$B$503,"&gt;="&amp;G38,取得記録!$B$4:$B$503,"&lt;"&amp;EDATE(G38,12)))</f>
        <v/>
      </c>
      <c r="N38" s="18">
        <f>IF(F38="","",IF(F38=0,"付与前",IF(H38="","週の日数を入力",IF(H38&lt;10,"対象外",IF(M38&gt;=5,"達成",IF(EDATE(G38,12)-$C$2&lt;=60,"要注意（期限間近）","進行中"))))))</f>
        <v/>
      </c>
      <c r="O38" s="16">
        <f>IF(OR(F38="",F38&lt;2),"",SUMIFS(取得記録!$C$4:$C$503,取得記録!$A$4:$A$503,B38,取得記録!$B$4:$B$503,"&gt;="&amp;EDATE(C38,6+12*(F38-2)),取得記録!$B$4:$B$503,"&lt;"&amp;G38))</f>
        <v/>
      </c>
      <c r="P38" s="18">
        <f>IF(OR(F38="",F38&lt;2,D38=""),"",IF(INDEX(参照表!$B$3:$H$7,MATCH(D38,参照表!$A$3:$A$7,0),MIN(F38-1,7))&lt;10,"対象外",IF(O38&gt;=5,"達成","未達")))</f>
        <v/>
      </c>
    </row>
    <row r="39">
      <c r="A39" s="10" t="n">
        <v>35</v>
      </c>
      <c r="B39" s="19" t="n"/>
      <c r="C39" s="7" t="n"/>
      <c r="D39" s="20" t="n"/>
      <c r="E39" s="14">
        <f>IF(C39="","",MAX(0,(YEAR($C$2)-YEAR(C39))*12+MONTH($C$2)-MONTH(C39)-IF(DAY($C$2)&lt;DAY(C39),1,0)))</f>
        <v/>
      </c>
      <c r="F39" s="14">
        <f>IF(E39="","",IF(E39&gt;=6,INT((E39-6)/12)+1,0))</f>
        <v/>
      </c>
      <c r="G39" s="15">
        <f>IF(OR(F39="",F39=0),"",EDATE(C39,6+12*(F39-1)))</f>
        <v/>
      </c>
      <c r="H39" s="14">
        <f>IF(OR(F39="",F39=0,D39=""),"",INDEX(参照表!$B$3:$H$7,MATCH(D39,参照表!$A$3:$A$7,0),MIN(F39,7)))</f>
        <v/>
      </c>
      <c r="I39" s="15">
        <f>IF(F39="","",EDATE(C39,6+12*F39))</f>
        <v/>
      </c>
      <c r="J39" s="14">
        <f>IF(OR(F39="",F39=0,D39=""),"",H39+IF(F39&gt;=2,INDEX(参照表!$B$3:$H$7,MATCH(D39,参照表!$A$3:$A$7,0),MIN(F39-1,7)),0))</f>
        <v/>
      </c>
      <c r="K39" s="16">
        <f>IF(OR(F39="",F39=0,D39=""),"",SUMIFS(取得記録!$C$4:$C$503,取得記録!$A$4:$A$503,B39,取得記録!$B$4:$B$503,"&gt;="&amp;EDATE(C39,6+12*MAX(0,F39-2)),取得記録!$B$4:$B$503,"&lt;="&amp;$C$2))</f>
        <v/>
      </c>
      <c r="L39" s="17">
        <f>IF(J39="","",MAX(0,J39-K39))</f>
        <v/>
      </c>
      <c r="M39" s="16">
        <f>IF(OR(F39="",F39=0),"",SUMIFS(取得記録!$C$4:$C$503,取得記録!$A$4:$A$503,B39,取得記録!$B$4:$B$503,"&gt;="&amp;G39,取得記録!$B$4:$B$503,"&lt;"&amp;EDATE(G39,12)))</f>
        <v/>
      </c>
      <c r="N39" s="18">
        <f>IF(F39="","",IF(F39=0,"付与前",IF(H39="","週の日数を入力",IF(H39&lt;10,"対象外",IF(M39&gt;=5,"達成",IF(EDATE(G39,12)-$C$2&lt;=60,"要注意（期限間近）","進行中"))))))</f>
        <v/>
      </c>
      <c r="O39" s="16">
        <f>IF(OR(F39="",F39&lt;2),"",SUMIFS(取得記録!$C$4:$C$503,取得記録!$A$4:$A$503,B39,取得記録!$B$4:$B$503,"&gt;="&amp;EDATE(C39,6+12*(F39-2)),取得記録!$B$4:$B$503,"&lt;"&amp;G39))</f>
        <v/>
      </c>
      <c r="P39" s="18">
        <f>IF(OR(F39="",F39&lt;2,D39=""),"",IF(INDEX(参照表!$B$3:$H$7,MATCH(D39,参照表!$A$3:$A$7,0),MIN(F39-1,7))&lt;10,"対象外",IF(O39&gt;=5,"達成","未達")))</f>
        <v/>
      </c>
    </row>
    <row r="40">
      <c r="A40" s="10" t="n">
        <v>36</v>
      </c>
      <c r="B40" s="19" t="n"/>
      <c r="C40" s="7" t="n"/>
      <c r="D40" s="20" t="n"/>
      <c r="E40" s="14">
        <f>IF(C40="","",MAX(0,(YEAR($C$2)-YEAR(C40))*12+MONTH($C$2)-MONTH(C40)-IF(DAY($C$2)&lt;DAY(C40),1,0)))</f>
        <v/>
      </c>
      <c r="F40" s="14">
        <f>IF(E40="","",IF(E40&gt;=6,INT((E40-6)/12)+1,0))</f>
        <v/>
      </c>
      <c r="G40" s="15">
        <f>IF(OR(F40="",F40=0),"",EDATE(C40,6+12*(F40-1)))</f>
        <v/>
      </c>
      <c r="H40" s="14">
        <f>IF(OR(F40="",F40=0,D40=""),"",INDEX(参照表!$B$3:$H$7,MATCH(D40,参照表!$A$3:$A$7,0),MIN(F40,7)))</f>
        <v/>
      </c>
      <c r="I40" s="15">
        <f>IF(F40="","",EDATE(C40,6+12*F40))</f>
        <v/>
      </c>
      <c r="J40" s="14">
        <f>IF(OR(F40="",F40=0,D40=""),"",H40+IF(F40&gt;=2,INDEX(参照表!$B$3:$H$7,MATCH(D40,参照表!$A$3:$A$7,0),MIN(F40-1,7)),0))</f>
        <v/>
      </c>
      <c r="K40" s="16">
        <f>IF(OR(F40="",F40=0,D40=""),"",SUMIFS(取得記録!$C$4:$C$503,取得記録!$A$4:$A$503,B40,取得記録!$B$4:$B$503,"&gt;="&amp;EDATE(C40,6+12*MAX(0,F40-2)),取得記録!$B$4:$B$503,"&lt;="&amp;$C$2))</f>
        <v/>
      </c>
      <c r="L40" s="17">
        <f>IF(J40="","",MAX(0,J40-K40))</f>
        <v/>
      </c>
      <c r="M40" s="16">
        <f>IF(OR(F40="",F40=0),"",SUMIFS(取得記録!$C$4:$C$503,取得記録!$A$4:$A$503,B40,取得記録!$B$4:$B$503,"&gt;="&amp;G40,取得記録!$B$4:$B$503,"&lt;"&amp;EDATE(G40,12)))</f>
        <v/>
      </c>
      <c r="N40" s="18">
        <f>IF(F40="","",IF(F40=0,"付与前",IF(H40="","週の日数を入力",IF(H40&lt;10,"対象外",IF(M40&gt;=5,"達成",IF(EDATE(G40,12)-$C$2&lt;=60,"要注意（期限間近）","進行中"))))))</f>
        <v/>
      </c>
      <c r="O40" s="16">
        <f>IF(OR(F40="",F40&lt;2),"",SUMIFS(取得記録!$C$4:$C$503,取得記録!$A$4:$A$503,B40,取得記録!$B$4:$B$503,"&gt;="&amp;EDATE(C40,6+12*(F40-2)),取得記録!$B$4:$B$503,"&lt;"&amp;G40))</f>
        <v/>
      </c>
      <c r="P40" s="18">
        <f>IF(OR(F40="",F40&lt;2,D40=""),"",IF(INDEX(参照表!$B$3:$H$7,MATCH(D40,参照表!$A$3:$A$7,0),MIN(F40-1,7))&lt;10,"対象外",IF(O40&gt;=5,"達成","未達")))</f>
        <v/>
      </c>
    </row>
    <row r="41">
      <c r="A41" s="10" t="n">
        <v>37</v>
      </c>
      <c r="B41" s="19" t="n"/>
      <c r="C41" s="7" t="n"/>
      <c r="D41" s="20" t="n"/>
      <c r="E41" s="14">
        <f>IF(C41="","",MAX(0,(YEAR($C$2)-YEAR(C41))*12+MONTH($C$2)-MONTH(C41)-IF(DAY($C$2)&lt;DAY(C41),1,0)))</f>
        <v/>
      </c>
      <c r="F41" s="14">
        <f>IF(E41="","",IF(E41&gt;=6,INT((E41-6)/12)+1,0))</f>
        <v/>
      </c>
      <c r="G41" s="15">
        <f>IF(OR(F41="",F41=0),"",EDATE(C41,6+12*(F41-1)))</f>
        <v/>
      </c>
      <c r="H41" s="14">
        <f>IF(OR(F41="",F41=0,D41=""),"",INDEX(参照表!$B$3:$H$7,MATCH(D41,参照表!$A$3:$A$7,0),MIN(F41,7)))</f>
        <v/>
      </c>
      <c r="I41" s="15">
        <f>IF(F41="","",EDATE(C41,6+12*F41))</f>
        <v/>
      </c>
      <c r="J41" s="14">
        <f>IF(OR(F41="",F41=0,D41=""),"",H41+IF(F41&gt;=2,INDEX(参照表!$B$3:$H$7,MATCH(D41,参照表!$A$3:$A$7,0),MIN(F41-1,7)),0))</f>
        <v/>
      </c>
      <c r="K41" s="16">
        <f>IF(OR(F41="",F41=0,D41=""),"",SUMIFS(取得記録!$C$4:$C$503,取得記録!$A$4:$A$503,B41,取得記録!$B$4:$B$503,"&gt;="&amp;EDATE(C41,6+12*MAX(0,F41-2)),取得記録!$B$4:$B$503,"&lt;="&amp;$C$2))</f>
        <v/>
      </c>
      <c r="L41" s="17">
        <f>IF(J41="","",MAX(0,J41-K41))</f>
        <v/>
      </c>
      <c r="M41" s="16">
        <f>IF(OR(F41="",F41=0),"",SUMIFS(取得記録!$C$4:$C$503,取得記録!$A$4:$A$503,B41,取得記録!$B$4:$B$503,"&gt;="&amp;G41,取得記録!$B$4:$B$503,"&lt;"&amp;EDATE(G41,12)))</f>
        <v/>
      </c>
      <c r="N41" s="18">
        <f>IF(F41="","",IF(F41=0,"付与前",IF(H41="","週の日数を入力",IF(H41&lt;10,"対象外",IF(M41&gt;=5,"達成",IF(EDATE(G41,12)-$C$2&lt;=60,"要注意（期限間近）","進行中"))))))</f>
        <v/>
      </c>
      <c r="O41" s="16">
        <f>IF(OR(F41="",F41&lt;2),"",SUMIFS(取得記録!$C$4:$C$503,取得記録!$A$4:$A$503,B41,取得記録!$B$4:$B$503,"&gt;="&amp;EDATE(C41,6+12*(F41-2)),取得記録!$B$4:$B$503,"&lt;"&amp;G41))</f>
        <v/>
      </c>
      <c r="P41" s="18">
        <f>IF(OR(F41="",F41&lt;2,D41=""),"",IF(INDEX(参照表!$B$3:$H$7,MATCH(D41,参照表!$A$3:$A$7,0),MIN(F41-1,7))&lt;10,"対象外",IF(O41&gt;=5,"達成","未達")))</f>
        <v/>
      </c>
    </row>
    <row r="42">
      <c r="A42" s="10" t="n">
        <v>38</v>
      </c>
      <c r="B42" s="19" t="n"/>
      <c r="C42" s="7" t="n"/>
      <c r="D42" s="20" t="n"/>
      <c r="E42" s="14">
        <f>IF(C42="","",MAX(0,(YEAR($C$2)-YEAR(C42))*12+MONTH($C$2)-MONTH(C42)-IF(DAY($C$2)&lt;DAY(C42),1,0)))</f>
        <v/>
      </c>
      <c r="F42" s="14">
        <f>IF(E42="","",IF(E42&gt;=6,INT((E42-6)/12)+1,0))</f>
        <v/>
      </c>
      <c r="G42" s="15">
        <f>IF(OR(F42="",F42=0),"",EDATE(C42,6+12*(F42-1)))</f>
        <v/>
      </c>
      <c r="H42" s="14">
        <f>IF(OR(F42="",F42=0,D42=""),"",INDEX(参照表!$B$3:$H$7,MATCH(D42,参照表!$A$3:$A$7,0),MIN(F42,7)))</f>
        <v/>
      </c>
      <c r="I42" s="15">
        <f>IF(F42="","",EDATE(C42,6+12*F42))</f>
        <v/>
      </c>
      <c r="J42" s="14">
        <f>IF(OR(F42="",F42=0,D42=""),"",H42+IF(F42&gt;=2,INDEX(参照表!$B$3:$H$7,MATCH(D42,参照表!$A$3:$A$7,0),MIN(F42-1,7)),0))</f>
        <v/>
      </c>
      <c r="K42" s="16">
        <f>IF(OR(F42="",F42=0,D42=""),"",SUMIFS(取得記録!$C$4:$C$503,取得記録!$A$4:$A$503,B42,取得記録!$B$4:$B$503,"&gt;="&amp;EDATE(C42,6+12*MAX(0,F42-2)),取得記録!$B$4:$B$503,"&lt;="&amp;$C$2))</f>
        <v/>
      </c>
      <c r="L42" s="17">
        <f>IF(J42="","",MAX(0,J42-K42))</f>
        <v/>
      </c>
      <c r="M42" s="16">
        <f>IF(OR(F42="",F42=0),"",SUMIFS(取得記録!$C$4:$C$503,取得記録!$A$4:$A$503,B42,取得記録!$B$4:$B$503,"&gt;="&amp;G42,取得記録!$B$4:$B$503,"&lt;"&amp;EDATE(G42,12)))</f>
        <v/>
      </c>
      <c r="N42" s="18">
        <f>IF(F42="","",IF(F42=0,"付与前",IF(H42="","週の日数を入力",IF(H42&lt;10,"対象外",IF(M42&gt;=5,"達成",IF(EDATE(G42,12)-$C$2&lt;=60,"要注意（期限間近）","進行中"))))))</f>
        <v/>
      </c>
      <c r="O42" s="16">
        <f>IF(OR(F42="",F42&lt;2),"",SUMIFS(取得記録!$C$4:$C$503,取得記録!$A$4:$A$503,B42,取得記録!$B$4:$B$503,"&gt;="&amp;EDATE(C42,6+12*(F42-2)),取得記録!$B$4:$B$503,"&lt;"&amp;G42))</f>
        <v/>
      </c>
      <c r="P42" s="18">
        <f>IF(OR(F42="",F42&lt;2,D42=""),"",IF(INDEX(参照表!$B$3:$H$7,MATCH(D42,参照表!$A$3:$A$7,0),MIN(F42-1,7))&lt;10,"対象外",IF(O42&gt;=5,"達成","未達")))</f>
        <v/>
      </c>
    </row>
    <row r="43">
      <c r="A43" s="10" t="n">
        <v>39</v>
      </c>
      <c r="B43" s="19" t="n"/>
      <c r="C43" s="7" t="n"/>
      <c r="D43" s="20" t="n"/>
      <c r="E43" s="14">
        <f>IF(C43="","",MAX(0,(YEAR($C$2)-YEAR(C43))*12+MONTH($C$2)-MONTH(C43)-IF(DAY($C$2)&lt;DAY(C43),1,0)))</f>
        <v/>
      </c>
      <c r="F43" s="14">
        <f>IF(E43="","",IF(E43&gt;=6,INT((E43-6)/12)+1,0))</f>
        <v/>
      </c>
      <c r="G43" s="15">
        <f>IF(OR(F43="",F43=0),"",EDATE(C43,6+12*(F43-1)))</f>
        <v/>
      </c>
      <c r="H43" s="14">
        <f>IF(OR(F43="",F43=0,D43=""),"",INDEX(参照表!$B$3:$H$7,MATCH(D43,参照表!$A$3:$A$7,0),MIN(F43,7)))</f>
        <v/>
      </c>
      <c r="I43" s="15">
        <f>IF(F43="","",EDATE(C43,6+12*F43))</f>
        <v/>
      </c>
      <c r="J43" s="14">
        <f>IF(OR(F43="",F43=0,D43=""),"",H43+IF(F43&gt;=2,INDEX(参照表!$B$3:$H$7,MATCH(D43,参照表!$A$3:$A$7,0),MIN(F43-1,7)),0))</f>
        <v/>
      </c>
      <c r="K43" s="16">
        <f>IF(OR(F43="",F43=0,D43=""),"",SUMIFS(取得記録!$C$4:$C$503,取得記録!$A$4:$A$503,B43,取得記録!$B$4:$B$503,"&gt;="&amp;EDATE(C43,6+12*MAX(0,F43-2)),取得記録!$B$4:$B$503,"&lt;="&amp;$C$2))</f>
        <v/>
      </c>
      <c r="L43" s="17">
        <f>IF(J43="","",MAX(0,J43-K43))</f>
        <v/>
      </c>
      <c r="M43" s="16">
        <f>IF(OR(F43="",F43=0),"",SUMIFS(取得記録!$C$4:$C$503,取得記録!$A$4:$A$503,B43,取得記録!$B$4:$B$503,"&gt;="&amp;G43,取得記録!$B$4:$B$503,"&lt;"&amp;EDATE(G43,12)))</f>
        <v/>
      </c>
      <c r="N43" s="18">
        <f>IF(F43="","",IF(F43=0,"付与前",IF(H43="","週の日数を入力",IF(H43&lt;10,"対象外",IF(M43&gt;=5,"達成",IF(EDATE(G43,12)-$C$2&lt;=60,"要注意（期限間近）","進行中"))))))</f>
        <v/>
      </c>
      <c r="O43" s="16">
        <f>IF(OR(F43="",F43&lt;2),"",SUMIFS(取得記録!$C$4:$C$503,取得記録!$A$4:$A$503,B43,取得記録!$B$4:$B$503,"&gt;="&amp;EDATE(C43,6+12*(F43-2)),取得記録!$B$4:$B$503,"&lt;"&amp;G43))</f>
        <v/>
      </c>
      <c r="P43" s="18">
        <f>IF(OR(F43="",F43&lt;2,D43=""),"",IF(INDEX(参照表!$B$3:$H$7,MATCH(D43,参照表!$A$3:$A$7,0),MIN(F43-1,7))&lt;10,"対象外",IF(O43&gt;=5,"達成","未達")))</f>
        <v/>
      </c>
    </row>
    <row r="44">
      <c r="A44" s="10" t="n">
        <v>40</v>
      </c>
      <c r="B44" s="19" t="n"/>
      <c r="C44" s="7" t="n"/>
      <c r="D44" s="20" t="n"/>
      <c r="E44" s="14">
        <f>IF(C44="","",MAX(0,(YEAR($C$2)-YEAR(C44))*12+MONTH($C$2)-MONTH(C44)-IF(DAY($C$2)&lt;DAY(C44),1,0)))</f>
        <v/>
      </c>
      <c r="F44" s="14">
        <f>IF(E44="","",IF(E44&gt;=6,INT((E44-6)/12)+1,0))</f>
        <v/>
      </c>
      <c r="G44" s="15">
        <f>IF(OR(F44="",F44=0),"",EDATE(C44,6+12*(F44-1)))</f>
        <v/>
      </c>
      <c r="H44" s="14">
        <f>IF(OR(F44="",F44=0,D44=""),"",INDEX(参照表!$B$3:$H$7,MATCH(D44,参照表!$A$3:$A$7,0),MIN(F44,7)))</f>
        <v/>
      </c>
      <c r="I44" s="15">
        <f>IF(F44="","",EDATE(C44,6+12*F44))</f>
        <v/>
      </c>
      <c r="J44" s="14">
        <f>IF(OR(F44="",F44=0,D44=""),"",H44+IF(F44&gt;=2,INDEX(参照表!$B$3:$H$7,MATCH(D44,参照表!$A$3:$A$7,0),MIN(F44-1,7)),0))</f>
        <v/>
      </c>
      <c r="K44" s="16">
        <f>IF(OR(F44="",F44=0,D44=""),"",SUMIFS(取得記録!$C$4:$C$503,取得記録!$A$4:$A$503,B44,取得記録!$B$4:$B$503,"&gt;="&amp;EDATE(C44,6+12*MAX(0,F44-2)),取得記録!$B$4:$B$503,"&lt;="&amp;$C$2))</f>
        <v/>
      </c>
      <c r="L44" s="17">
        <f>IF(J44="","",MAX(0,J44-K44))</f>
        <v/>
      </c>
      <c r="M44" s="16">
        <f>IF(OR(F44="",F44=0),"",SUMIFS(取得記録!$C$4:$C$503,取得記録!$A$4:$A$503,B44,取得記録!$B$4:$B$503,"&gt;="&amp;G44,取得記録!$B$4:$B$503,"&lt;"&amp;EDATE(G44,12)))</f>
        <v/>
      </c>
      <c r="N44" s="18">
        <f>IF(F44="","",IF(F44=0,"付与前",IF(H44="","週の日数を入力",IF(H44&lt;10,"対象外",IF(M44&gt;=5,"達成",IF(EDATE(G44,12)-$C$2&lt;=60,"要注意（期限間近）","進行中"))))))</f>
        <v/>
      </c>
      <c r="O44" s="16">
        <f>IF(OR(F44="",F44&lt;2),"",SUMIFS(取得記録!$C$4:$C$503,取得記録!$A$4:$A$503,B44,取得記録!$B$4:$B$503,"&gt;="&amp;EDATE(C44,6+12*(F44-2)),取得記録!$B$4:$B$503,"&lt;"&amp;G44))</f>
        <v/>
      </c>
      <c r="P44" s="18">
        <f>IF(OR(F44="",F44&lt;2,D44=""),"",IF(INDEX(参照表!$B$3:$H$7,MATCH(D44,参照表!$A$3:$A$7,0),MIN(F44-1,7))&lt;10,"対象外",IF(O44&gt;=5,"達成","未達")))</f>
        <v/>
      </c>
    </row>
    <row r="45">
      <c r="A45" s="10" t="n">
        <v>41</v>
      </c>
      <c r="B45" s="19" t="n"/>
      <c r="C45" s="7" t="n"/>
      <c r="D45" s="20" t="n"/>
      <c r="E45" s="14">
        <f>IF(C45="","",MAX(0,(YEAR($C$2)-YEAR(C45))*12+MONTH($C$2)-MONTH(C45)-IF(DAY($C$2)&lt;DAY(C45),1,0)))</f>
        <v/>
      </c>
      <c r="F45" s="14">
        <f>IF(E45="","",IF(E45&gt;=6,INT((E45-6)/12)+1,0))</f>
        <v/>
      </c>
      <c r="G45" s="15">
        <f>IF(OR(F45="",F45=0),"",EDATE(C45,6+12*(F45-1)))</f>
        <v/>
      </c>
      <c r="H45" s="14">
        <f>IF(OR(F45="",F45=0,D45=""),"",INDEX(参照表!$B$3:$H$7,MATCH(D45,参照表!$A$3:$A$7,0),MIN(F45,7)))</f>
        <v/>
      </c>
      <c r="I45" s="15">
        <f>IF(F45="","",EDATE(C45,6+12*F45))</f>
        <v/>
      </c>
      <c r="J45" s="14">
        <f>IF(OR(F45="",F45=0,D45=""),"",H45+IF(F45&gt;=2,INDEX(参照表!$B$3:$H$7,MATCH(D45,参照表!$A$3:$A$7,0),MIN(F45-1,7)),0))</f>
        <v/>
      </c>
      <c r="K45" s="16">
        <f>IF(OR(F45="",F45=0,D45=""),"",SUMIFS(取得記録!$C$4:$C$503,取得記録!$A$4:$A$503,B45,取得記録!$B$4:$B$503,"&gt;="&amp;EDATE(C45,6+12*MAX(0,F45-2)),取得記録!$B$4:$B$503,"&lt;="&amp;$C$2))</f>
        <v/>
      </c>
      <c r="L45" s="17">
        <f>IF(J45="","",MAX(0,J45-K45))</f>
        <v/>
      </c>
      <c r="M45" s="16">
        <f>IF(OR(F45="",F45=0),"",SUMIFS(取得記録!$C$4:$C$503,取得記録!$A$4:$A$503,B45,取得記録!$B$4:$B$503,"&gt;="&amp;G45,取得記録!$B$4:$B$503,"&lt;"&amp;EDATE(G45,12)))</f>
        <v/>
      </c>
      <c r="N45" s="18">
        <f>IF(F45="","",IF(F45=0,"付与前",IF(H45="","週の日数を入力",IF(H45&lt;10,"対象外",IF(M45&gt;=5,"達成",IF(EDATE(G45,12)-$C$2&lt;=60,"要注意（期限間近）","進行中"))))))</f>
        <v/>
      </c>
      <c r="O45" s="16">
        <f>IF(OR(F45="",F45&lt;2),"",SUMIFS(取得記録!$C$4:$C$503,取得記録!$A$4:$A$503,B45,取得記録!$B$4:$B$503,"&gt;="&amp;EDATE(C45,6+12*(F45-2)),取得記録!$B$4:$B$503,"&lt;"&amp;G45))</f>
        <v/>
      </c>
      <c r="P45" s="18">
        <f>IF(OR(F45="",F45&lt;2,D45=""),"",IF(INDEX(参照表!$B$3:$H$7,MATCH(D45,参照表!$A$3:$A$7,0),MIN(F45-1,7))&lt;10,"対象外",IF(O45&gt;=5,"達成","未達")))</f>
        <v/>
      </c>
    </row>
    <row r="46">
      <c r="A46" s="10" t="n">
        <v>42</v>
      </c>
      <c r="B46" s="19" t="n"/>
      <c r="C46" s="7" t="n"/>
      <c r="D46" s="20" t="n"/>
      <c r="E46" s="14">
        <f>IF(C46="","",MAX(0,(YEAR($C$2)-YEAR(C46))*12+MONTH($C$2)-MONTH(C46)-IF(DAY($C$2)&lt;DAY(C46),1,0)))</f>
        <v/>
      </c>
      <c r="F46" s="14">
        <f>IF(E46="","",IF(E46&gt;=6,INT((E46-6)/12)+1,0))</f>
        <v/>
      </c>
      <c r="G46" s="15">
        <f>IF(OR(F46="",F46=0),"",EDATE(C46,6+12*(F46-1)))</f>
        <v/>
      </c>
      <c r="H46" s="14">
        <f>IF(OR(F46="",F46=0,D46=""),"",INDEX(参照表!$B$3:$H$7,MATCH(D46,参照表!$A$3:$A$7,0),MIN(F46,7)))</f>
        <v/>
      </c>
      <c r="I46" s="15">
        <f>IF(F46="","",EDATE(C46,6+12*F46))</f>
        <v/>
      </c>
      <c r="J46" s="14">
        <f>IF(OR(F46="",F46=0,D46=""),"",H46+IF(F46&gt;=2,INDEX(参照表!$B$3:$H$7,MATCH(D46,参照表!$A$3:$A$7,0),MIN(F46-1,7)),0))</f>
        <v/>
      </c>
      <c r="K46" s="16">
        <f>IF(OR(F46="",F46=0,D46=""),"",SUMIFS(取得記録!$C$4:$C$503,取得記録!$A$4:$A$503,B46,取得記録!$B$4:$B$503,"&gt;="&amp;EDATE(C46,6+12*MAX(0,F46-2)),取得記録!$B$4:$B$503,"&lt;="&amp;$C$2))</f>
        <v/>
      </c>
      <c r="L46" s="17">
        <f>IF(J46="","",MAX(0,J46-K46))</f>
        <v/>
      </c>
      <c r="M46" s="16">
        <f>IF(OR(F46="",F46=0),"",SUMIFS(取得記録!$C$4:$C$503,取得記録!$A$4:$A$503,B46,取得記録!$B$4:$B$503,"&gt;="&amp;G46,取得記録!$B$4:$B$503,"&lt;"&amp;EDATE(G46,12)))</f>
        <v/>
      </c>
      <c r="N46" s="18">
        <f>IF(F46="","",IF(F46=0,"付与前",IF(H46="","週の日数を入力",IF(H46&lt;10,"対象外",IF(M46&gt;=5,"達成",IF(EDATE(G46,12)-$C$2&lt;=60,"要注意（期限間近）","進行中"))))))</f>
        <v/>
      </c>
      <c r="O46" s="16">
        <f>IF(OR(F46="",F46&lt;2),"",SUMIFS(取得記録!$C$4:$C$503,取得記録!$A$4:$A$503,B46,取得記録!$B$4:$B$503,"&gt;="&amp;EDATE(C46,6+12*(F46-2)),取得記録!$B$4:$B$503,"&lt;"&amp;G46))</f>
        <v/>
      </c>
      <c r="P46" s="18">
        <f>IF(OR(F46="",F46&lt;2,D46=""),"",IF(INDEX(参照表!$B$3:$H$7,MATCH(D46,参照表!$A$3:$A$7,0),MIN(F46-1,7))&lt;10,"対象外",IF(O46&gt;=5,"達成","未達")))</f>
        <v/>
      </c>
    </row>
    <row r="47">
      <c r="A47" s="10" t="n">
        <v>43</v>
      </c>
      <c r="B47" s="19" t="n"/>
      <c r="C47" s="7" t="n"/>
      <c r="D47" s="20" t="n"/>
      <c r="E47" s="14">
        <f>IF(C47="","",MAX(0,(YEAR($C$2)-YEAR(C47))*12+MONTH($C$2)-MONTH(C47)-IF(DAY($C$2)&lt;DAY(C47),1,0)))</f>
        <v/>
      </c>
      <c r="F47" s="14">
        <f>IF(E47="","",IF(E47&gt;=6,INT((E47-6)/12)+1,0))</f>
        <v/>
      </c>
      <c r="G47" s="15">
        <f>IF(OR(F47="",F47=0),"",EDATE(C47,6+12*(F47-1)))</f>
        <v/>
      </c>
      <c r="H47" s="14">
        <f>IF(OR(F47="",F47=0,D47=""),"",INDEX(参照表!$B$3:$H$7,MATCH(D47,参照表!$A$3:$A$7,0),MIN(F47,7)))</f>
        <v/>
      </c>
      <c r="I47" s="15">
        <f>IF(F47="","",EDATE(C47,6+12*F47))</f>
        <v/>
      </c>
      <c r="J47" s="14">
        <f>IF(OR(F47="",F47=0,D47=""),"",H47+IF(F47&gt;=2,INDEX(参照表!$B$3:$H$7,MATCH(D47,参照表!$A$3:$A$7,0),MIN(F47-1,7)),0))</f>
        <v/>
      </c>
      <c r="K47" s="16">
        <f>IF(OR(F47="",F47=0,D47=""),"",SUMIFS(取得記録!$C$4:$C$503,取得記録!$A$4:$A$503,B47,取得記録!$B$4:$B$503,"&gt;="&amp;EDATE(C47,6+12*MAX(0,F47-2)),取得記録!$B$4:$B$503,"&lt;="&amp;$C$2))</f>
        <v/>
      </c>
      <c r="L47" s="17">
        <f>IF(J47="","",MAX(0,J47-K47))</f>
        <v/>
      </c>
      <c r="M47" s="16">
        <f>IF(OR(F47="",F47=0),"",SUMIFS(取得記録!$C$4:$C$503,取得記録!$A$4:$A$503,B47,取得記録!$B$4:$B$503,"&gt;="&amp;G47,取得記録!$B$4:$B$503,"&lt;"&amp;EDATE(G47,12)))</f>
        <v/>
      </c>
      <c r="N47" s="18">
        <f>IF(F47="","",IF(F47=0,"付与前",IF(H47="","週の日数を入力",IF(H47&lt;10,"対象外",IF(M47&gt;=5,"達成",IF(EDATE(G47,12)-$C$2&lt;=60,"要注意（期限間近）","進行中"))))))</f>
        <v/>
      </c>
      <c r="O47" s="16">
        <f>IF(OR(F47="",F47&lt;2),"",SUMIFS(取得記録!$C$4:$C$503,取得記録!$A$4:$A$503,B47,取得記録!$B$4:$B$503,"&gt;="&amp;EDATE(C47,6+12*(F47-2)),取得記録!$B$4:$B$503,"&lt;"&amp;G47))</f>
        <v/>
      </c>
      <c r="P47" s="18">
        <f>IF(OR(F47="",F47&lt;2,D47=""),"",IF(INDEX(参照表!$B$3:$H$7,MATCH(D47,参照表!$A$3:$A$7,0),MIN(F47-1,7))&lt;10,"対象外",IF(O47&gt;=5,"達成","未達")))</f>
        <v/>
      </c>
    </row>
    <row r="48">
      <c r="A48" s="10" t="n">
        <v>44</v>
      </c>
      <c r="B48" s="19" t="n"/>
      <c r="C48" s="7" t="n"/>
      <c r="D48" s="20" t="n"/>
      <c r="E48" s="14">
        <f>IF(C48="","",MAX(0,(YEAR($C$2)-YEAR(C48))*12+MONTH($C$2)-MONTH(C48)-IF(DAY($C$2)&lt;DAY(C48),1,0)))</f>
        <v/>
      </c>
      <c r="F48" s="14">
        <f>IF(E48="","",IF(E48&gt;=6,INT((E48-6)/12)+1,0))</f>
        <v/>
      </c>
      <c r="G48" s="15">
        <f>IF(OR(F48="",F48=0),"",EDATE(C48,6+12*(F48-1)))</f>
        <v/>
      </c>
      <c r="H48" s="14">
        <f>IF(OR(F48="",F48=0,D48=""),"",INDEX(参照表!$B$3:$H$7,MATCH(D48,参照表!$A$3:$A$7,0),MIN(F48,7)))</f>
        <v/>
      </c>
      <c r="I48" s="15">
        <f>IF(F48="","",EDATE(C48,6+12*F48))</f>
        <v/>
      </c>
      <c r="J48" s="14">
        <f>IF(OR(F48="",F48=0,D48=""),"",H48+IF(F48&gt;=2,INDEX(参照表!$B$3:$H$7,MATCH(D48,参照表!$A$3:$A$7,0),MIN(F48-1,7)),0))</f>
        <v/>
      </c>
      <c r="K48" s="16">
        <f>IF(OR(F48="",F48=0,D48=""),"",SUMIFS(取得記録!$C$4:$C$503,取得記録!$A$4:$A$503,B48,取得記録!$B$4:$B$503,"&gt;="&amp;EDATE(C48,6+12*MAX(0,F48-2)),取得記録!$B$4:$B$503,"&lt;="&amp;$C$2))</f>
        <v/>
      </c>
      <c r="L48" s="17">
        <f>IF(J48="","",MAX(0,J48-K48))</f>
        <v/>
      </c>
      <c r="M48" s="16">
        <f>IF(OR(F48="",F48=0),"",SUMIFS(取得記録!$C$4:$C$503,取得記録!$A$4:$A$503,B48,取得記録!$B$4:$B$503,"&gt;="&amp;G48,取得記録!$B$4:$B$503,"&lt;"&amp;EDATE(G48,12)))</f>
        <v/>
      </c>
      <c r="N48" s="18">
        <f>IF(F48="","",IF(F48=0,"付与前",IF(H48="","週の日数を入力",IF(H48&lt;10,"対象外",IF(M48&gt;=5,"達成",IF(EDATE(G48,12)-$C$2&lt;=60,"要注意（期限間近）","進行中"))))))</f>
        <v/>
      </c>
      <c r="O48" s="16">
        <f>IF(OR(F48="",F48&lt;2),"",SUMIFS(取得記録!$C$4:$C$503,取得記録!$A$4:$A$503,B48,取得記録!$B$4:$B$503,"&gt;="&amp;EDATE(C48,6+12*(F48-2)),取得記録!$B$4:$B$503,"&lt;"&amp;G48))</f>
        <v/>
      </c>
      <c r="P48" s="18">
        <f>IF(OR(F48="",F48&lt;2,D48=""),"",IF(INDEX(参照表!$B$3:$H$7,MATCH(D48,参照表!$A$3:$A$7,0),MIN(F48-1,7))&lt;10,"対象外",IF(O48&gt;=5,"達成","未達")))</f>
        <v/>
      </c>
    </row>
    <row r="49">
      <c r="A49" s="10" t="n">
        <v>45</v>
      </c>
      <c r="B49" s="19" t="n"/>
      <c r="C49" s="7" t="n"/>
      <c r="D49" s="20" t="n"/>
      <c r="E49" s="14">
        <f>IF(C49="","",MAX(0,(YEAR($C$2)-YEAR(C49))*12+MONTH($C$2)-MONTH(C49)-IF(DAY($C$2)&lt;DAY(C49),1,0)))</f>
        <v/>
      </c>
      <c r="F49" s="14">
        <f>IF(E49="","",IF(E49&gt;=6,INT((E49-6)/12)+1,0))</f>
        <v/>
      </c>
      <c r="G49" s="15">
        <f>IF(OR(F49="",F49=0),"",EDATE(C49,6+12*(F49-1)))</f>
        <v/>
      </c>
      <c r="H49" s="14">
        <f>IF(OR(F49="",F49=0,D49=""),"",INDEX(参照表!$B$3:$H$7,MATCH(D49,参照表!$A$3:$A$7,0),MIN(F49,7)))</f>
        <v/>
      </c>
      <c r="I49" s="15">
        <f>IF(F49="","",EDATE(C49,6+12*F49))</f>
        <v/>
      </c>
      <c r="J49" s="14">
        <f>IF(OR(F49="",F49=0,D49=""),"",H49+IF(F49&gt;=2,INDEX(参照表!$B$3:$H$7,MATCH(D49,参照表!$A$3:$A$7,0),MIN(F49-1,7)),0))</f>
        <v/>
      </c>
      <c r="K49" s="16">
        <f>IF(OR(F49="",F49=0,D49=""),"",SUMIFS(取得記録!$C$4:$C$503,取得記録!$A$4:$A$503,B49,取得記録!$B$4:$B$503,"&gt;="&amp;EDATE(C49,6+12*MAX(0,F49-2)),取得記録!$B$4:$B$503,"&lt;="&amp;$C$2))</f>
        <v/>
      </c>
      <c r="L49" s="17">
        <f>IF(J49="","",MAX(0,J49-K49))</f>
        <v/>
      </c>
      <c r="M49" s="16">
        <f>IF(OR(F49="",F49=0),"",SUMIFS(取得記録!$C$4:$C$503,取得記録!$A$4:$A$503,B49,取得記録!$B$4:$B$503,"&gt;="&amp;G49,取得記録!$B$4:$B$503,"&lt;"&amp;EDATE(G49,12)))</f>
        <v/>
      </c>
      <c r="N49" s="18">
        <f>IF(F49="","",IF(F49=0,"付与前",IF(H49="","週の日数を入力",IF(H49&lt;10,"対象外",IF(M49&gt;=5,"達成",IF(EDATE(G49,12)-$C$2&lt;=60,"要注意（期限間近）","進行中"))))))</f>
        <v/>
      </c>
      <c r="O49" s="16">
        <f>IF(OR(F49="",F49&lt;2),"",SUMIFS(取得記録!$C$4:$C$503,取得記録!$A$4:$A$503,B49,取得記録!$B$4:$B$503,"&gt;="&amp;EDATE(C49,6+12*(F49-2)),取得記録!$B$4:$B$503,"&lt;"&amp;G49))</f>
        <v/>
      </c>
      <c r="P49" s="18">
        <f>IF(OR(F49="",F49&lt;2,D49=""),"",IF(INDEX(参照表!$B$3:$H$7,MATCH(D49,参照表!$A$3:$A$7,0),MIN(F49-1,7))&lt;10,"対象外",IF(O49&gt;=5,"達成","未達")))</f>
        <v/>
      </c>
    </row>
    <row r="50">
      <c r="A50" s="10" t="n">
        <v>46</v>
      </c>
      <c r="B50" s="19" t="n"/>
      <c r="C50" s="7" t="n"/>
      <c r="D50" s="20" t="n"/>
      <c r="E50" s="14">
        <f>IF(C50="","",MAX(0,(YEAR($C$2)-YEAR(C50))*12+MONTH($C$2)-MONTH(C50)-IF(DAY($C$2)&lt;DAY(C50),1,0)))</f>
        <v/>
      </c>
      <c r="F50" s="14">
        <f>IF(E50="","",IF(E50&gt;=6,INT((E50-6)/12)+1,0))</f>
        <v/>
      </c>
      <c r="G50" s="15">
        <f>IF(OR(F50="",F50=0),"",EDATE(C50,6+12*(F50-1)))</f>
        <v/>
      </c>
      <c r="H50" s="14">
        <f>IF(OR(F50="",F50=0,D50=""),"",INDEX(参照表!$B$3:$H$7,MATCH(D50,参照表!$A$3:$A$7,0),MIN(F50,7)))</f>
        <v/>
      </c>
      <c r="I50" s="15">
        <f>IF(F50="","",EDATE(C50,6+12*F50))</f>
        <v/>
      </c>
      <c r="J50" s="14">
        <f>IF(OR(F50="",F50=0,D50=""),"",H50+IF(F50&gt;=2,INDEX(参照表!$B$3:$H$7,MATCH(D50,参照表!$A$3:$A$7,0),MIN(F50-1,7)),0))</f>
        <v/>
      </c>
      <c r="K50" s="16">
        <f>IF(OR(F50="",F50=0,D50=""),"",SUMIFS(取得記録!$C$4:$C$503,取得記録!$A$4:$A$503,B50,取得記録!$B$4:$B$503,"&gt;="&amp;EDATE(C50,6+12*MAX(0,F50-2)),取得記録!$B$4:$B$503,"&lt;="&amp;$C$2))</f>
        <v/>
      </c>
      <c r="L50" s="17">
        <f>IF(J50="","",MAX(0,J50-K50))</f>
        <v/>
      </c>
      <c r="M50" s="16">
        <f>IF(OR(F50="",F50=0),"",SUMIFS(取得記録!$C$4:$C$503,取得記録!$A$4:$A$503,B50,取得記録!$B$4:$B$503,"&gt;="&amp;G50,取得記録!$B$4:$B$503,"&lt;"&amp;EDATE(G50,12)))</f>
        <v/>
      </c>
      <c r="N50" s="18">
        <f>IF(F50="","",IF(F50=0,"付与前",IF(H50="","週の日数を入力",IF(H50&lt;10,"対象外",IF(M50&gt;=5,"達成",IF(EDATE(G50,12)-$C$2&lt;=60,"要注意（期限間近）","進行中"))))))</f>
        <v/>
      </c>
      <c r="O50" s="16">
        <f>IF(OR(F50="",F50&lt;2),"",SUMIFS(取得記録!$C$4:$C$503,取得記録!$A$4:$A$503,B50,取得記録!$B$4:$B$503,"&gt;="&amp;EDATE(C50,6+12*(F50-2)),取得記録!$B$4:$B$503,"&lt;"&amp;G50))</f>
        <v/>
      </c>
      <c r="P50" s="18">
        <f>IF(OR(F50="",F50&lt;2,D50=""),"",IF(INDEX(参照表!$B$3:$H$7,MATCH(D50,参照表!$A$3:$A$7,0),MIN(F50-1,7))&lt;10,"対象外",IF(O50&gt;=5,"達成","未達")))</f>
        <v/>
      </c>
    </row>
    <row r="51">
      <c r="A51" s="10" t="n">
        <v>47</v>
      </c>
      <c r="B51" s="19" t="n"/>
      <c r="C51" s="7" t="n"/>
      <c r="D51" s="20" t="n"/>
      <c r="E51" s="14">
        <f>IF(C51="","",MAX(0,(YEAR($C$2)-YEAR(C51))*12+MONTH($C$2)-MONTH(C51)-IF(DAY($C$2)&lt;DAY(C51),1,0)))</f>
        <v/>
      </c>
      <c r="F51" s="14">
        <f>IF(E51="","",IF(E51&gt;=6,INT((E51-6)/12)+1,0))</f>
        <v/>
      </c>
      <c r="G51" s="15">
        <f>IF(OR(F51="",F51=0),"",EDATE(C51,6+12*(F51-1)))</f>
        <v/>
      </c>
      <c r="H51" s="14">
        <f>IF(OR(F51="",F51=0,D51=""),"",INDEX(参照表!$B$3:$H$7,MATCH(D51,参照表!$A$3:$A$7,0),MIN(F51,7)))</f>
        <v/>
      </c>
      <c r="I51" s="15">
        <f>IF(F51="","",EDATE(C51,6+12*F51))</f>
        <v/>
      </c>
      <c r="J51" s="14">
        <f>IF(OR(F51="",F51=0,D51=""),"",H51+IF(F51&gt;=2,INDEX(参照表!$B$3:$H$7,MATCH(D51,参照表!$A$3:$A$7,0),MIN(F51-1,7)),0))</f>
        <v/>
      </c>
      <c r="K51" s="16">
        <f>IF(OR(F51="",F51=0,D51=""),"",SUMIFS(取得記録!$C$4:$C$503,取得記録!$A$4:$A$503,B51,取得記録!$B$4:$B$503,"&gt;="&amp;EDATE(C51,6+12*MAX(0,F51-2)),取得記録!$B$4:$B$503,"&lt;="&amp;$C$2))</f>
        <v/>
      </c>
      <c r="L51" s="17">
        <f>IF(J51="","",MAX(0,J51-K51))</f>
        <v/>
      </c>
      <c r="M51" s="16">
        <f>IF(OR(F51="",F51=0),"",SUMIFS(取得記録!$C$4:$C$503,取得記録!$A$4:$A$503,B51,取得記録!$B$4:$B$503,"&gt;="&amp;G51,取得記録!$B$4:$B$503,"&lt;"&amp;EDATE(G51,12)))</f>
        <v/>
      </c>
      <c r="N51" s="18">
        <f>IF(F51="","",IF(F51=0,"付与前",IF(H51="","週の日数を入力",IF(H51&lt;10,"対象外",IF(M51&gt;=5,"達成",IF(EDATE(G51,12)-$C$2&lt;=60,"要注意（期限間近）","進行中"))))))</f>
        <v/>
      </c>
      <c r="O51" s="16">
        <f>IF(OR(F51="",F51&lt;2),"",SUMIFS(取得記録!$C$4:$C$503,取得記録!$A$4:$A$503,B51,取得記録!$B$4:$B$503,"&gt;="&amp;EDATE(C51,6+12*(F51-2)),取得記録!$B$4:$B$503,"&lt;"&amp;G51))</f>
        <v/>
      </c>
      <c r="P51" s="18">
        <f>IF(OR(F51="",F51&lt;2,D51=""),"",IF(INDEX(参照表!$B$3:$H$7,MATCH(D51,参照表!$A$3:$A$7,0),MIN(F51-1,7))&lt;10,"対象外",IF(O51&gt;=5,"達成","未達")))</f>
        <v/>
      </c>
    </row>
    <row r="52">
      <c r="A52" s="10" t="n">
        <v>48</v>
      </c>
      <c r="B52" s="19" t="n"/>
      <c r="C52" s="7" t="n"/>
      <c r="D52" s="20" t="n"/>
      <c r="E52" s="14">
        <f>IF(C52="","",MAX(0,(YEAR($C$2)-YEAR(C52))*12+MONTH($C$2)-MONTH(C52)-IF(DAY($C$2)&lt;DAY(C52),1,0)))</f>
        <v/>
      </c>
      <c r="F52" s="14">
        <f>IF(E52="","",IF(E52&gt;=6,INT((E52-6)/12)+1,0))</f>
        <v/>
      </c>
      <c r="G52" s="15">
        <f>IF(OR(F52="",F52=0),"",EDATE(C52,6+12*(F52-1)))</f>
        <v/>
      </c>
      <c r="H52" s="14">
        <f>IF(OR(F52="",F52=0,D52=""),"",INDEX(参照表!$B$3:$H$7,MATCH(D52,参照表!$A$3:$A$7,0),MIN(F52,7)))</f>
        <v/>
      </c>
      <c r="I52" s="15">
        <f>IF(F52="","",EDATE(C52,6+12*F52))</f>
        <v/>
      </c>
      <c r="J52" s="14">
        <f>IF(OR(F52="",F52=0,D52=""),"",H52+IF(F52&gt;=2,INDEX(参照表!$B$3:$H$7,MATCH(D52,参照表!$A$3:$A$7,0),MIN(F52-1,7)),0))</f>
        <v/>
      </c>
      <c r="K52" s="16">
        <f>IF(OR(F52="",F52=0,D52=""),"",SUMIFS(取得記録!$C$4:$C$503,取得記録!$A$4:$A$503,B52,取得記録!$B$4:$B$503,"&gt;="&amp;EDATE(C52,6+12*MAX(0,F52-2)),取得記録!$B$4:$B$503,"&lt;="&amp;$C$2))</f>
        <v/>
      </c>
      <c r="L52" s="17">
        <f>IF(J52="","",MAX(0,J52-K52))</f>
        <v/>
      </c>
      <c r="M52" s="16">
        <f>IF(OR(F52="",F52=0),"",SUMIFS(取得記録!$C$4:$C$503,取得記録!$A$4:$A$503,B52,取得記録!$B$4:$B$503,"&gt;="&amp;G52,取得記録!$B$4:$B$503,"&lt;"&amp;EDATE(G52,12)))</f>
        <v/>
      </c>
      <c r="N52" s="18">
        <f>IF(F52="","",IF(F52=0,"付与前",IF(H52="","週の日数を入力",IF(H52&lt;10,"対象外",IF(M52&gt;=5,"達成",IF(EDATE(G52,12)-$C$2&lt;=60,"要注意（期限間近）","進行中"))))))</f>
        <v/>
      </c>
      <c r="O52" s="16">
        <f>IF(OR(F52="",F52&lt;2),"",SUMIFS(取得記録!$C$4:$C$503,取得記録!$A$4:$A$503,B52,取得記録!$B$4:$B$503,"&gt;="&amp;EDATE(C52,6+12*(F52-2)),取得記録!$B$4:$B$503,"&lt;"&amp;G52))</f>
        <v/>
      </c>
      <c r="P52" s="18">
        <f>IF(OR(F52="",F52&lt;2,D52=""),"",IF(INDEX(参照表!$B$3:$H$7,MATCH(D52,参照表!$A$3:$A$7,0),MIN(F52-1,7))&lt;10,"対象外",IF(O52&gt;=5,"達成","未達")))</f>
        <v/>
      </c>
    </row>
    <row r="53">
      <c r="A53" s="10" t="n">
        <v>49</v>
      </c>
      <c r="B53" s="19" t="n"/>
      <c r="C53" s="7" t="n"/>
      <c r="D53" s="20" t="n"/>
      <c r="E53" s="14">
        <f>IF(C53="","",MAX(0,(YEAR($C$2)-YEAR(C53))*12+MONTH($C$2)-MONTH(C53)-IF(DAY($C$2)&lt;DAY(C53),1,0)))</f>
        <v/>
      </c>
      <c r="F53" s="14">
        <f>IF(E53="","",IF(E53&gt;=6,INT((E53-6)/12)+1,0))</f>
        <v/>
      </c>
      <c r="G53" s="15">
        <f>IF(OR(F53="",F53=0),"",EDATE(C53,6+12*(F53-1)))</f>
        <v/>
      </c>
      <c r="H53" s="14">
        <f>IF(OR(F53="",F53=0,D53=""),"",INDEX(参照表!$B$3:$H$7,MATCH(D53,参照表!$A$3:$A$7,0),MIN(F53,7)))</f>
        <v/>
      </c>
      <c r="I53" s="15">
        <f>IF(F53="","",EDATE(C53,6+12*F53))</f>
        <v/>
      </c>
      <c r="J53" s="14">
        <f>IF(OR(F53="",F53=0,D53=""),"",H53+IF(F53&gt;=2,INDEX(参照表!$B$3:$H$7,MATCH(D53,参照表!$A$3:$A$7,0),MIN(F53-1,7)),0))</f>
        <v/>
      </c>
      <c r="K53" s="16">
        <f>IF(OR(F53="",F53=0,D53=""),"",SUMIFS(取得記録!$C$4:$C$503,取得記録!$A$4:$A$503,B53,取得記録!$B$4:$B$503,"&gt;="&amp;EDATE(C53,6+12*MAX(0,F53-2)),取得記録!$B$4:$B$503,"&lt;="&amp;$C$2))</f>
        <v/>
      </c>
      <c r="L53" s="17">
        <f>IF(J53="","",MAX(0,J53-K53))</f>
        <v/>
      </c>
      <c r="M53" s="16">
        <f>IF(OR(F53="",F53=0),"",SUMIFS(取得記録!$C$4:$C$503,取得記録!$A$4:$A$503,B53,取得記録!$B$4:$B$503,"&gt;="&amp;G53,取得記録!$B$4:$B$503,"&lt;"&amp;EDATE(G53,12)))</f>
        <v/>
      </c>
      <c r="N53" s="18">
        <f>IF(F53="","",IF(F53=0,"付与前",IF(H53="","週の日数を入力",IF(H53&lt;10,"対象外",IF(M53&gt;=5,"達成",IF(EDATE(G53,12)-$C$2&lt;=60,"要注意（期限間近）","進行中"))))))</f>
        <v/>
      </c>
      <c r="O53" s="16">
        <f>IF(OR(F53="",F53&lt;2),"",SUMIFS(取得記録!$C$4:$C$503,取得記録!$A$4:$A$503,B53,取得記録!$B$4:$B$503,"&gt;="&amp;EDATE(C53,6+12*(F53-2)),取得記録!$B$4:$B$503,"&lt;"&amp;G53))</f>
        <v/>
      </c>
      <c r="P53" s="18">
        <f>IF(OR(F53="",F53&lt;2,D53=""),"",IF(INDEX(参照表!$B$3:$H$7,MATCH(D53,参照表!$A$3:$A$7,0),MIN(F53-1,7))&lt;10,"対象外",IF(O53&gt;=5,"達成","未達")))</f>
        <v/>
      </c>
    </row>
    <row r="54">
      <c r="A54" s="10" t="n">
        <v>50</v>
      </c>
      <c r="B54" s="19" t="n"/>
      <c r="C54" s="7" t="n"/>
      <c r="D54" s="20" t="n"/>
      <c r="E54" s="14">
        <f>IF(C54="","",MAX(0,(YEAR($C$2)-YEAR(C54))*12+MONTH($C$2)-MONTH(C54)-IF(DAY($C$2)&lt;DAY(C54),1,0)))</f>
        <v/>
      </c>
      <c r="F54" s="14">
        <f>IF(E54="","",IF(E54&gt;=6,INT((E54-6)/12)+1,0))</f>
        <v/>
      </c>
      <c r="G54" s="15">
        <f>IF(OR(F54="",F54=0),"",EDATE(C54,6+12*(F54-1)))</f>
        <v/>
      </c>
      <c r="H54" s="14">
        <f>IF(OR(F54="",F54=0,D54=""),"",INDEX(参照表!$B$3:$H$7,MATCH(D54,参照表!$A$3:$A$7,0),MIN(F54,7)))</f>
        <v/>
      </c>
      <c r="I54" s="15">
        <f>IF(F54="","",EDATE(C54,6+12*F54))</f>
        <v/>
      </c>
      <c r="J54" s="14">
        <f>IF(OR(F54="",F54=0,D54=""),"",H54+IF(F54&gt;=2,INDEX(参照表!$B$3:$H$7,MATCH(D54,参照表!$A$3:$A$7,0),MIN(F54-1,7)),0))</f>
        <v/>
      </c>
      <c r="K54" s="16">
        <f>IF(OR(F54="",F54=0,D54=""),"",SUMIFS(取得記録!$C$4:$C$503,取得記録!$A$4:$A$503,B54,取得記録!$B$4:$B$503,"&gt;="&amp;EDATE(C54,6+12*MAX(0,F54-2)),取得記録!$B$4:$B$503,"&lt;="&amp;$C$2))</f>
        <v/>
      </c>
      <c r="L54" s="17">
        <f>IF(J54="","",MAX(0,J54-K54))</f>
        <v/>
      </c>
      <c r="M54" s="16">
        <f>IF(OR(F54="",F54=0),"",SUMIFS(取得記録!$C$4:$C$503,取得記録!$A$4:$A$503,B54,取得記録!$B$4:$B$503,"&gt;="&amp;G54,取得記録!$B$4:$B$503,"&lt;"&amp;EDATE(G54,12)))</f>
        <v/>
      </c>
      <c r="N54" s="18">
        <f>IF(F54="","",IF(F54=0,"付与前",IF(H54="","週の日数を入力",IF(H54&lt;10,"対象外",IF(M54&gt;=5,"達成",IF(EDATE(G54,12)-$C$2&lt;=60,"要注意（期限間近）","進行中"))))))</f>
        <v/>
      </c>
      <c r="O54" s="16">
        <f>IF(OR(F54="",F54&lt;2),"",SUMIFS(取得記録!$C$4:$C$503,取得記録!$A$4:$A$503,B54,取得記録!$B$4:$B$503,"&gt;="&amp;EDATE(C54,6+12*(F54-2)),取得記録!$B$4:$B$503,"&lt;"&amp;G54))</f>
        <v/>
      </c>
      <c r="P54" s="18">
        <f>IF(OR(F54="",F54&lt;2,D54=""),"",IF(INDEX(参照表!$B$3:$H$7,MATCH(D54,参照表!$A$3:$A$7,0),MIN(F54-1,7))&lt;10,"対象外",IF(O54&gt;=5,"達成","未達")))</f>
        <v/>
      </c>
    </row>
  </sheetData>
  <mergeCells count="2">
    <mergeCell ref="A1:P1"/>
    <mergeCell ref="A2:B2"/>
  </mergeCells>
  <conditionalFormatting sqref="P5:P54">
    <cfRule type="expression" priority="1" dxfId="0">
      <formula>P5="未達"</formula>
    </cfRule>
    <cfRule type="expression" priority="2" dxfId="1">
      <formula>P5="達成"</formula>
    </cfRule>
  </conditionalFormatting>
  <conditionalFormatting sqref="N5:N54">
    <cfRule type="expression" priority="3" dxfId="2">
      <formula>LEFT(N5,2)="要注"</formula>
    </cfRule>
    <cfRule type="expression" priority="4" dxfId="1">
      <formula>N5="達成"</formula>
    </cfRule>
  </conditionalFormatting>
  <dataValidations count="1">
    <dataValidation sqref="D5:D54" showDropDown="0" showInputMessage="0" showErrorMessage="1" allowBlank="1" errorTitle="週の日数" error="5（週5日以上）〜1 から選んでください" type="list">
      <formula1>"5,4,3,2,1"</formula1>
    </dataValidation>
  </dataValidations>
  <pageMargins left="0.4" right="0.4" top="0.5" bottom="0.5" header="0.5" footer="0.5"/>
  <pageSetup orientation="landscape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10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>
      <c r="A1" s="21" t="inlineStr">
        <is>
          <t>法定の付与日数（労働基準法第39条）</t>
        </is>
      </c>
    </row>
    <row r="2">
      <c r="A2" s="5" t="inlineStr">
        <is>
          <t>週の所定労働日数＼付与の回</t>
        </is>
      </c>
      <c r="B2" s="5" t="inlineStr">
        <is>
          <t>0.5年</t>
        </is>
      </c>
      <c r="C2" s="5" t="inlineStr">
        <is>
          <t>1.5年</t>
        </is>
      </c>
      <c r="D2" s="5" t="inlineStr">
        <is>
          <t>2.5年</t>
        </is>
      </c>
      <c r="E2" s="5" t="inlineStr">
        <is>
          <t>3.5年</t>
        </is>
      </c>
      <c r="F2" s="5" t="inlineStr">
        <is>
          <t>4.5年</t>
        </is>
      </c>
      <c r="G2" s="5" t="inlineStr">
        <is>
          <t>5.5年</t>
        </is>
      </c>
      <c r="H2" s="5" t="inlineStr">
        <is>
          <t>6.5年以上</t>
        </is>
      </c>
    </row>
    <row r="3">
      <c r="A3" s="5" t="n">
        <v>5</v>
      </c>
      <c r="B3" s="10">
        <f>IF($A3&gt;=5,B$8,ROUNDDOWN(B$8*$A3/5.2,0))</f>
        <v/>
      </c>
      <c r="C3" s="10">
        <f>IF($A3&gt;=5,C$8,ROUNDDOWN(C$8*$A3/5.2,0))</f>
        <v/>
      </c>
      <c r="D3" s="10">
        <f>IF($A3&gt;=5,D$8,ROUNDDOWN(D$8*$A3/5.2,0))</f>
        <v/>
      </c>
      <c r="E3" s="10">
        <f>IF($A3&gt;=5,E$8,ROUNDDOWN(E$8*$A3/5.2,0))</f>
        <v/>
      </c>
      <c r="F3" s="10">
        <f>IF($A3&gt;=5,F$8,ROUNDDOWN(F$8*$A3/5.2,0))</f>
        <v/>
      </c>
      <c r="G3" s="10">
        <f>IF($A3&gt;=5,G$8,ROUNDDOWN(G$8*$A3/5.2,0))</f>
        <v/>
      </c>
      <c r="H3" s="10">
        <f>IF($A3&gt;=5,H$8,ROUNDDOWN(H$8*$A3/5.2,0))</f>
        <v/>
      </c>
    </row>
    <row r="4">
      <c r="A4" s="5" t="n">
        <v>4</v>
      </c>
      <c r="B4" s="10">
        <f>IF($A4&gt;=5,B$8,ROUNDDOWN(B$8*$A4/5.2,0))</f>
        <v/>
      </c>
      <c r="C4" s="10">
        <f>IF($A4&gt;=5,C$8,ROUNDDOWN(C$8*$A4/5.2,0))</f>
        <v/>
      </c>
      <c r="D4" s="10">
        <f>IF($A4&gt;=5,D$8,ROUNDDOWN(D$8*$A4/5.2,0))</f>
        <v/>
      </c>
      <c r="E4" s="10">
        <f>IF($A4&gt;=5,E$8,ROUNDDOWN(E$8*$A4/5.2,0))</f>
        <v/>
      </c>
      <c r="F4" s="10">
        <f>IF($A4&gt;=5,F$8,ROUNDDOWN(F$8*$A4/5.2,0))</f>
        <v/>
      </c>
      <c r="G4" s="10">
        <f>IF($A4&gt;=5,G$8,ROUNDDOWN(G$8*$A4/5.2,0))</f>
        <v/>
      </c>
      <c r="H4" s="10">
        <f>IF($A4&gt;=5,H$8,ROUNDDOWN(H$8*$A4/5.2,0))</f>
        <v/>
      </c>
    </row>
    <row r="5">
      <c r="A5" s="5" t="n">
        <v>3</v>
      </c>
      <c r="B5" s="10">
        <f>IF($A5&gt;=5,B$8,ROUNDDOWN(B$8*$A5/5.2,0))</f>
        <v/>
      </c>
      <c r="C5" s="10">
        <f>IF($A5&gt;=5,C$8,ROUNDDOWN(C$8*$A5/5.2,0))</f>
        <v/>
      </c>
      <c r="D5" s="10">
        <f>IF($A5&gt;=5,D$8,ROUNDDOWN(D$8*$A5/5.2,0))</f>
        <v/>
      </c>
      <c r="E5" s="10">
        <f>IF($A5&gt;=5,E$8,ROUNDDOWN(E$8*$A5/5.2,0))</f>
        <v/>
      </c>
      <c r="F5" s="10">
        <f>IF($A5&gt;=5,F$8,ROUNDDOWN(F$8*$A5/5.2,0))</f>
        <v/>
      </c>
      <c r="G5" s="10">
        <f>IF($A5&gt;=5,G$8,ROUNDDOWN(G$8*$A5/5.2,0))</f>
        <v/>
      </c>
      <c r="H5" s="10">
        <f>IF($A5&gt;=5,H$8,ROUNDDOWN(H$8*$A5/5.2,0))</f>
        <v/>
      </c>
    </row>
    <row r="6">
      <c r="A6" s="5" t="n">
        <v>2</v>
      </c>
      <c r="B6" s="10">
        <f>IF($A6&gt;=5,B$8,ROUNDDOWN(B$8*$A6/5.2,0))</f>
        <v/>
      </c>
      <c r="C6" s="10">
        <f>IF($A6&gt;=5,C$8,ROUNDDOWN(C$8*$A6/5.2,0))</f>
        <v/>
      </c>
      <c r="D6" s="10">
        <f>IF($A6&gt;=5,D$8,ROUNDDOWN(D$8*$A6/5.2,0))</f>
        <v/>
      </c>
      <c r="E6" s="10">
        <f>IF($A6&gt;=5,E$8,ROUNDDOWN(E$8*$A6/5.2,0))</f>
        <v/>
      </c>
      <c r="F6" s="10">
        <f>IF($A6&gt;=5,F$8,ROUNDDOWN(F$8*$A6/5.2,0))</f>
        <v/>
      </c>
      <c r="G6" s="10">
        <f>IF($A6&gt;=5,G$8,ROUNDDOWN(G$8*$A6/5.2,0))</f>
        <v/>
      </c>
      <c r="H6" s="10">
        <f>IF($A6&gt;=5,H$8,ROUNDDOWN(H$8*$A6/5.2,0))</f>
        <v/>
      </c>
    </row>
    <row r="7">
      <c r="A7" s="5" t="n">
        <v>1</v>
      </c>
      <c r="B7" s="10">
        <f>IF($A7&gt;=5,B$8,ROUNDDOWN(B$8*$A7/5.2,0))</f>
        <v/>
      </c>
      <c r="C7" s="10">
        <f>IF($A7&gt;=5,C$8,ROUNDDOWN(C$8*$A7/5.2,0))</f>
        <v/>
      </c>
      <c r="D7" s="10">
        <f>IF($A7&gt;=5,D$8,ROUNDDOWN(D$8*$A7/5.2,0))</f>
        <v/>
      </c>
      <c r="E7" s="10">
        <f>IF($A7&gt;=5,E$8,ROUNDDOWN(E$8*$A7/5.2,0))</f>
        <v/>
      </c>
      <c r="F7" s="10">
        <f>IF($A7&gt;=5,F$8,ROUNDDOWN(F$8*$A7/5.2,0))</f>
        <v/>
      </c>
      <c r="G7" s="10">
        <f>IF($A7&gt;=5,G$8,ROUNDDOWN(G$8*$A7/5.2,0))</f>
        <v/>
      </c>
      <c r="H7" s="10">
        <f>IF($A7&gt;=5,H$8,ROUNDDOWN(H$8*$A7/5.2,0))</f>
        <v/>
      </c>
    </row>
    <row r="8">
      <c r="A8" s="5" t="inlineStr">
        <is>
          <t>通常（週5日以上）の日数</t>
        </is>
      </c>
      <c r="B8" s="22" t="n">
        <v>10</v>
      </c>
      <c r="C8" s="22" t="n">
        <v>11</v>
      </c>
      <c r="D8" s="22" t="n">
        <v>12</v>
      </c>
      <c r="E8" s="22" t="n">
        <v>14</v>
      </c>
      <c r="F8" s="22" t="n">
        <v>16</v>
      </c>
      <c r="G8" s="22" t="n">
        <v>18</v>
      </c>
      <c r="H8" s="22" t="n">
        <v>20</v>
      </c>
    </row>
    <row r="10">
      <c r="A10" s="8" t="inlineStr">
        <is>
          <t>週4日以下は、通常の日数×週の日数÷5.2（端数切り捨て）。この表は、厚生労働省の比例付与の表と一致します。</t>
        </is>
      </c>
    </row>
  </sheetData>
  <pageMargins left="0.4" right="0.4" top="0.5" bottom="0.5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5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14" customWidth="1" min="2" max="2"/>
    <col width="10" customWidth="1" min="3" max="3"/>
    <col width="36" customWidth="1" min="4" max="4"/>
  </cols>
  <sheetData>
    <row r="1">
      <c r="A1" s="23" t="inlineStr">
        <is>
          <t>有　給　取　得　記　録（時季）</t>
        </is>
      </c>
    </row>
    <row r="3">
      <c r="A3" s="5" t="inlineStr">
        <is>
          <t>氏名</t>
        </is>
      </c>
      <c r="B3" s="5" t="inlineStr">
        <is>
          <t>取得日</t>
        </is>
      </c>
      <c r="C3" s="5" t="inlineStr">
        <is>
          <t>日数（1／0.5）</t>
        </is>
      </c>
      <c r="D3" s="5" t="inlineStr">
        <is>
          <t>備考（計画的付与・時季指定など）</t>
        </is>
      </c>
    </row>
    <row r="4">
      <c r="A4" s="11" t="inlineStr">
        <is>
          <t>（記入例）山田 太郎</t>
        </is>
      </c>
      <c r="B4" s="12" t="n">
        <v>46185</v>
      </c>
      <c r="C4" s="24" t="n">
        <v>1</v>
      </c>
      <c r="D4" s="11" t="inlineStr">
        <is>
          <t>（記入例）本人の請求</t>
        </is>
      </c>
    </row>
    <row r="5">
      <c r="A5" s="11" t="inlineStr">
        <is>
          <t>（記入例）山田 太郎</t>
        </is>
      </c>
      <c r="B5" s="12" t="n">
        <v>46248</v>
      </c>
      <c r="C5" s="24" t="n">
        <v>1</v>
      </c>
      <c r="D5" s="11" t="inlineStr">
        <is>
          <t>（記入例）計画的付与</t>
        </is>
      </c>
    </row>
    <row r="6">
      <c r="A6" s="11" t="inlineStr">
        <is>
          <t>（記入例）山田 太郎</t>
        </is>
      </c>
      <c r="B6" s="12" t="n">
        <v>46272</v>
      </c>
      <c r="C6" s="24" t="n">
        <v>0.5</v>
      </c>
      <c r="D6" s="11" t="inlineStr">
        <is>
          <t>（記入例）午前半休</t>
        </is>
      </c>
    </row>
    <row r="7">
      <c r="A7" s="11" t="inlineStr">
        <is>
          <t>（記入例）佐藤 花子</t>
        </is>
      </c>
      <c r="B7" s="12" t="n">
        <v>46143</v>
      </c>
      <c r="C7" s="24" t="n">
        <v>1</v>
      </c>
      <c r="D7" s="11" t="inlineStr"/>
    </row>
    <row r="8">
      <c r="A8" s="19" t="n"/>
      <c r="B8" s="7" t="n"/>
      <c r="C8" s="25" t="n"/>
      <c r="D8" s="19" t="n"/>
    </row>
    <row r="9">
      <c r="A9" s="19" t="n"/>
      <c r="B9" s="7" t="n"/>
      <c r="C9" s="25" t="n"/>
      <c r="D9" s="19" t="n"/>
    </row>
    <row r="10">
      <c r="A10" s="19" t="n"/>
      <c r="B10" s="7" t="n"/>
      <c r="C10" s="25" t="n"/>
      <c r="D10" s="19" t="n"/>
    </row>
    <row r="11">
      <c r="A11" s="19" t="n"/>
      <c r="B11" s="7" t="n"/>
      <c r="C11" s="25" t="n"/>
      <c r="D11" s="19" t="n"/>
    </row>
    <row r="12">
      <c r="A12" s="19" t="n"/>
      <c r="B12" s="7" t="n"/>
      <c r="C12" s="25" t="n"/>
      <c r="D12" s="19" t="n"/>
    </row>
    <row r="13">
      <c r="A13" s="19" t="n"/>
      <c r="B13" s="7" t="n"/>
      <c r="C13" s="25" t="n"/>
      <c r="D13" s="19" t="n"/>
    </row>
    <row r="14">
      <c r="A14" s="19" t="n"/>
      <c r="B14" s="7" t="n"/>
      <c r="C14" s="25" t="n"/>
      <c r="D14" s="19" t="n"/>
    </row>
    <row r="15">
      <c r="A15" s="19" t="n"/>
      <c r="B15" s="7" t="n"/>
      <c r="C15" s="25" t="n"/>
      <c r="D15" s="19" t="n"/>
    </row>
    <row r="16">
      <c r="A16" s="19" t="n"/>
      <c r="B16" s="7" t="n"/>
      <c r="C16" s="25" t="n"/>
      <c r="D16" s="19" t="n"/>
    </row>
    <row r="17">
      <c r="A17" s="19" t="n"/>
      <c r="B17" s="7" t="n"/>
      <c r="C17" s="25" t="n"/>
      <c r="D17" s="19" t="n"/>
    </row>
    <row r="18">
      <c r="A18" s="19" t="n"/>
      <c r="B18" s="7" t="n"/>
      <c r="C18" s="25" t="n"/>
      <c r="D18" s="19" t="n"/>
    </row>
    <row r="19">
      <c r="A19" s="19" t="n"/>
      <c r="B19" s="7" t="n"/>
      <c r="C19" s="25" t="n"/>
      <c r="D19" s="19" t="n"/>
    </row>
    <row r="20">
      <c r="A20" s="19" t="n"/>
      <c r="B20" s="7" t="n"/>
      <c r="C20" s="25" t="n"/>
      <c r="D20" s="19" t="n"/>
    </row>
    <row r="21">
      <c r="A21" s="19" t="n"/>
      <c r="B21" s="7" t="n"/>
      <c r="C21" s="25" t="n"/>
      <c r="D21" s="19" t="n"/>
    </row>
    <row r="22">
      <c r="A22" s="19" t="n"/>
      <c r="B22" s="7" t="n"/>
      <c r="C22" s="25" t="n"/>
      <c r="D22" s="19" t="n"/>
    </row>
    <row r="23">
      <c r="A23" s="19" t="n"/>
      <c r="B23" s="7" t="n"/>
      <c r="C23" s="25" t="n"/>
      <c r="D23" s="19" t="n"/>
    </row>
    <row r="24">
      <c r="A24" s="19" t="n"/>
      <c r="B24" s="7" t="n"/>
      <c r="C24" s="25" t="n"/>
      <c r="D24" s="19" t="n"/>
    </row>
    <row r="25">
      <c r="A25" s="19" t="n"/>
      <c r="B25" s="7" t="n"/>
      <c r="C25" s="25" t="n"/>
      <c r="D25" s="19" t="n"/>
    </row>
    <row r="26">
      <c r="A26" s="19" t="n"/>
      <c r="B26" s="7" t="n"/>
      <c r="C26" s="25" t="n"/>
      <c r="D26" s="19" t="n"/>
    </row>
    <row r="27">
      <c r="A27" s="19" t="n"/>
      <c r="B27" s="7" t="n"/>
      <c r="C27" s="25" t="n"/>
      <c r="D27" s="19" t="n"/>
    </row>
    <row r="28">
      <c r="A28" s="19" t="n"/>
      <c r="B28" s="7" t="n"/>
      <c r="C28" s="25" t="n"/>
      <c r="D28" s="19" t="n"/>
    </row>
    <row r="29">
      <c r="A29" s="19" t="n"/>
      <c r="B29" s="7" t="n"/>
      <c r="C29" s="25" t="n"/>
      <c r="D29" s="19" t="n"/>
    </row>
    <row r="30">
      <c r="A30" s="19" t="n"/>
      <c r="B30" s="7" t="n"/>
      <c r="C30" s="25" t="n"/>
      <c r="D30" s="19" t="n"/>
    </row>
    <row r="31">
      <c r="A31" s="19" t="n"/>
      <c r="B31" s="7" t="n"/>
      <c r="C31" s="25" t="n"/>
      <c r="D31" s="19" t="n"/>
    </row>
    <row r="32">
      <c r="A32" s="19" t="n"/>
      <c r="B32" s="7" t="n"/>
      <c r="C32" s="25" t="n"/>
      <c r="D32" s="19" t="n"/>
    </row>
    <row r="33">
      <c r="A33" s="19" t="n"/>
      <c r="B33" s="7" t="n"/>
      <c r="C33" s="25" t="n"/>
      <c r="D33" s="19" t="n"/>
    </row>
    <row r="34">
      <c r="A34" s="19" t="n"/>
      <c r="B34" s="7" t="n"/>
      <c r="C34" s="25" t="n"/>
      <c r="D34" s="19" t="n"/>
    </row>
    <row r="35">
      <c r="A35" s="19" t="n"/>
      <c r="B35" s="7" t="n"/>
      <c r="C35" s="25" t="n"/>
      <c r="D35" s="19" t="n"/>
    </row>
    <row r="36">
      <c r="A36" s="19" t="n"/>
      <c r="B36" s="7" t="n"/>
      <c r="C36" s="25" t="n"/>
      <c r="D36" s="19" t="n"/>
    </row>
    <row r="37">
      <c r="A37" s="19" t="n"/>
      <c r="B37" s="7" t="n"/>
      <c r="C37" s="25" t="n"/>
      <c r="D37" s="19" t="n"/>
    </row>
    <row r="38">
      <c r="A38" s="19" t="n"/>
      <c r="B38" s="7" t="n"/>
      <c r="C38" s="25" t="n"/>
      <c r="D38" s="19" t="n"/>
    </row>
    <row r="39">
      <c r="A39" s="19" t="n"/>
      <c r="B39" s="7" t="n"/>
      <c r="C39" s="25" t="n"/>
      <c r="D39" s="19" t="n"/>
    </row>
    <row r="40">
      <c r="A40" s="19" t="n"/>
      <c r="B40" s="7" t="n"/>
      <c r="C40" s="25" t="n"/>
      <c r="D40" s="19" t="n"/>
    </row>
    <row r="41">
      <c r="A41" s="19" t="n"/>
      <c r="B41" s="7" t="n"/>
      <c r="C41" s="25" t="n"/>
      <c r="D41" s="19" t="n"/>
    </row>
    <row r="42">
      <c r="A42" s="19" t="n"/>
      <c r="B42" s="7" t="n"/>
      <c r="C42" s="25" t="n"/>
      <c r="D42" s="19" t="n"/>
    </row>
    <row r="43">
      <c r="A43" s="19" t="n"/>
      <c r="B43" s="7" t="n"/>
      <c r="C43" s="25" t="n"/>
      <c r="D43" s="19" t="n"/>
    </row>
    <row r="44">
      <c r="A44" s="19" t="n"/>
      <c r="B44" s="7" t="n"/>
      <c r="C44" s="25" t="n"/>
      <c r="D44" s="19" t="n"/>
    </row>
    <row r="45">
      <c r="A45" s="19" t="n"/>
      <c r="B45" s="7" t="n"/>
      <c r="C45" s="25" t="n"/>
      <c r="D45" s="19" t="n"/>
    </row>
    <row r="46">
      <c r="A46" s="19" t="n"/>
      <c r="B46" s="7" t="n"/>
      <c r="C46" s="25" t="n"/>
      <c r="D46" s="19" t="n"/>
    </row>
    <row r="47">
      <c r="A47" s="19" t="n"/>
      <c r="B47" s="7" t="n"/>
      <c r="C47" s="25" t="n"/>
      <c r="D47" s="19" t="n"/>
    </row>
    <row r="48">
      <c r="A48" s="19" t="n"/>
      <c r="B48" s="7" t="n"/>
      <c r="C48" s="25" t="n"/>
      <c r="D48" s="19" t="n"/>
    </row>
    <row r="49">
      <c r="A49" s="19" t="n"/>
      <c r="B49" s="7" t="n"/>
      <c r="C49" s="25" t="n"/>
      <c r="D49" s="19" t="n"/>
    </row>
    <row r="50">
      <c r="A50" s="19" t="n"/>
      <c r="B50" s="7" t="n"/>
      <c r="C50" s="25" t="n"/>
      <c r="D50" s="19" t="n"/>
    </row>
    <row r="51">
      <c r="A51" s="19" t="n"/>
      <c r="B51" s="7" t="n"/>
      <c r="C51" s="25" t="n"/>
      <c r="D51" s="19" t="n"/>
    </row>
    <row r="52">
      <c r="A52" s="19" t="n"/>
      <c r="B52" s="7" t="n"/>
      <c r="C52" s="25" t="n"/>
      <c r="D52" s="19" t="n"/>
    </row>
    <row r="53">
      <c r="A53" s="19" t="n"/>
      <c r="B53" s="7" t="n"/>
      <c r="C53" s="25" t="n"/>
      <c r="D53" s="19" t="n"/>
    </row>
    <row r="54">
      <c r="A54" s="19" t="n"/>
      <c r="B54" s="7" t="n"/>
      <c r="C54" s="25" t="n"/>
      <c r="D54" s="19" t="n"/>
    </row>
    <row r="55">
      <c r="A55" s="19" t="n"/>
      <c r="B55" s="7" t="n"/>
      <c r="C55" s="25" t="n"/>
      <c r="D55" s="19" t="n"/>
    </row>
    <row r="56">
      <c r="A56" s="19" t="n"/>
      <c r="B56" s="7" t="n"/>
      <c r="C56" s="25" t="n"/>
      <c r="D56" s="19" t="n"/>
    </row>
    <row r="57">
      <c r="A57" s="19" t="n"/>
      <c r="B57" s="7" t="n"/>
      <c r="C57" s="25" t="n"/>
      <c r="D57" s="19" t="n"/>
    </row>
    <row r="58">
      <c r="A58" s="19" t="n"/>
      <c r="B58" s="7" t="n"/>
      <c r="C58" s="25" t="n"/>
      <c r="D58" s="19" t="n"/>
    </row>
    <row r="59">
      <c r="A59" s="19" t="n"/>
      <c r="B59" s="7" t="n"/>
      <c r="C59" s="25" t="n"/>
      <c r="D59" s="19" t="n"/>
    </row>
    <row r="60">
      <c r="A60" s="19" t="n"/>
      <c r="B60" s="7" t="n"/>
      <c r="C60" s="25" t="n"/>
      <c r="D60" s="19" t="n"/>
    </row>
    <row r="61">
      <c r="A61" s="19" t="n"/>
      <c r="B61" s="7" t="n"/>
      <c r="C61" s="25" t="n"/>
      <c r="D61" s="19" t="n"/>
    </row>
    <row r="62">
      <c r="A62" s="19" t="n"/>
      <c r="B62" s="7" t="n"/>
      <c r="C62" s="25" t="n"/>
      <c r="D62" s="19" t="n"/>
    </row>
    <row r="63">
      <c r="A63" s="19" t="n"/>
      <c r="B63" s="7" t="n"/>
      <c r="C63" s="25" t="n"/>
      <c r="D63" s="19" t="n"/>
    </row>
    <row r="64">
      <c r="A64" s="19" t="n"/>
      <c r="B64" s="7" t="n"/>
      <c r="C64" s="25" t="n"/>
      <c r="D64" s="19" t="n"/>
    </row>
    <row r="65">
      <c r="A65" s="19" t="n"/>
      <c r="B65" s="7" t="n"/>
      <c r="C65" s="25" t="n"/>
      <c r="D65" s="19" t="n"/>
    </row>
    <row r="66">
      <c r="A66" s="19" t="n"/>
      <c r="B66" s="7" t="n"/>
      <c r="C66" s="25" t="n"/>
      <c r="D66" s="19" t="n"/>
    </row>
    <row r="67">
      <c r="A67" s="19" t="n"/>
      <c r="B67" s="7" t="n"/>
      <c r="C67" s="25" t="n"/>
      <c r="D67" s="19" t="n"/>
    </row>
    <row r="68">
      <c r="A68" s="19" t="n"/>
      <c r="B68" s="7" t="n"/>
      <c r="C68" s="25" t="n"/>
      <c r="D68" s="19" t="n"/>
    </row>
    <row r="69">
      <c r="A69" s="19" t="n"/>
      <c r="B69" s="7" t="n"/>
      <c r="C69" s="25" t="n"/>
      <c r="D69" s="19" t="n"/>
    </row>
    <row r="70">
      <c r="A70" s="19" t="n"/>
      <c r="B70" s="7" t="n"/>
      <c r="C70" s="25" t="n"/>
      <c r="D70" s="19" t="n"/>
    </row>
    <row r="71">
      <c r="A71" s="19" t="n"/>
      <c r="B71" s="7" t="n"/>
      <c r="C71" s="25" t="n"/>
      <c r="D71" s="19" t="n"/>
    </row>
    <row r="72">
      <c r="A72" s="19" t="n"/>
      <c r="B72" s="7" t="n"/>
      <c r="C72" s="25" t="n"/>
      <c r="D72" s="19" t="n"/>
    </row>
    <row r="73">
      <c r="A73" s="19" t="n"/>
      <c r="B73" s="7" t="n"/>
      <c r="C73" s="25" t="n"/>
      <c r="D73" s="19" t="n"/>
    </row>
    <row r="74">
      <c r="A74" s="19" t="n"/>
      <c r="B74" s="7" t="n"/>
      <c r="C74" s="25" t="n"/>
      <c r="D74" s="19" t="n"/>
    </row>
    <row r="75">
      <c r="A75" s="19" t="n"/>
      <c r="B75" s="7" t="n"/>
      <c r="C75" s="25" t="n"/>
      <c r="D75" s="19" t="n"/>
    </row>
    <row r="76">
      <c r="A76" s="19" t="n"/>
      <c r="B76" s="7" t="n"/>
      <c r="C76" s="25" t="n"/>
      <c r="D76" s="19" t="n"/>
    </row>
    <row r="77">
      <c r="A77" s="19" t="n"/>
      <c r="B77" s="7" t="n"/>
      <c r="C77" s="25" t="n"/>
      <c r="D77" s="19" t="n"/>
    </row>
    <row r="78">
      <c r="A78" s="19" t="n"/>
      <c r="B78" s="7" t="n"/>
      <c r="C78" s="25" t="n"/>
      <c r="D78" s="19" t="n"/>
    </row>
    <row r="79">
      <c r="A79" s="19" t="n"/>
      <c r="B79" s="7" t="n"/>
      <c r="C79" s="25" t="n"/>
      <c r="D79" s="19" t="n"/>
    </row>
    <row r="80">
      <c r="A80" s="19" t="n"/>
      <c r="B80" s="7" t="n"/>
      <c r="C80" s="25" t="n"/>
      <c r="D80" s="19" t="n"/>
    </row>
    <row r="81">
      <c r="A81" s="19" t="n"/>
      <c r="B81" s="7" t="n"/>
      <c r="C81" s="25" t="n"/>
      <c r="D81" s="19" t="n"/>
    </row>
    <row r="82">
      <c r="A82" s="19" t="n"/>
      <c r="B82" s="7" t="n"/>
      <c r="C82" s="25" t="n"/>
      <c r="D82" s="19" t="n"/>
    </row>
    <row r="83">
      <c r="A83" s="19" t="n"/>
      <c r="B83" s="7" t="n"/>
      <c r="C83" s="25" t="n"/>
      <c r="D83" s="19" t="n"/>
    </row>
    <row r="84">
      <c r="A84" s="19" t="n"/>
      <c r="B84" s="7" t="n"/>
      <c r="C84" s="25" t="n"/>
      <c r="D84" s="19" t="n"/>
    </row>
    <row r="85">
      <c r="A85" s="19" t="n"/>
      <c r="B85" s="7" t="n"/>
      <c r="C85" s="25" t="n"/>
      <c r="D85" s="19" t="n"/>
    </row>
    <row r="86">
      <c r="A86" s="19" t="n"/>
      <c r="B86" s="7" t="n"/>
      <c r="C86" s="25" t="n"/>
      <c r="D86" s="19" t="n"/>
    </row>
    <row r="87">
      <c r="A87" s="19" t="n"/>
      <c r="B87" s="7" t="n"/>
      <c r="C87" s="25" t="n"/>
      <c r="D87" s="19" t="n"/>
    </row>
    <row r="88">
      <c r="A88" s="19" t="n"/>
      <c r="B88" s="7" t="n"/>
      <c r="C88" s="25" t="n"/>
      <c r="D88" s="19" t="n"/>
    </row>
    <row r="89">
      <c r="A89" s="19" t="n"/>
      <c r="B89" s="7" t="n"/>
      <c r="C89" s="25" t="n"/>
      <c r="D89" s="19" t="n"/>
    </row>
    <row r="90">
      <c r="A90" s="19" t="n"/>
      <c r="B90" s="7" t="n"/>
      <c r="C90" s="25" t="n"/>
      <c r="D90" s="19" t="n"/>
    </row>
    <row r="91">
      <c r="A91" s="19" t="n"/>
      <c r="B91" s="7" t="n"/>
      <c r="C91" s="25" t="n"/>
      <c r="D91" s="19" t="n"/>
    </row>
    <row r="92">
      <c r="A92" s="19" t="n"/>
      <c r="B92" s="7" t="n"/>
      <c r="C92" s="25" t="n"/>
      <c r="D92" s="19" t="n"/>
    </row>
    <row r="93">
      <c r="A93" s="19" t="n"/>
      <c r="B93" s="7" t="n"/>
      <c r="C93" s="25" t="n"/>
      <c r="D93" s="19" t="n"/>
    </row>
    <row r="94">
      <c r="A94" s="19" t="n"/>
      <c r="B94" s="7" t="n"/>
      <c r="C94" s="25" t="n"/>
      <c r="D94" s="19" t="n"/>
    </row>
    <row r="95">
      <c r="A95" s="19" t="n"/>
      <c r="B95" s="7" t="n"/>
      <c r="C95" s="25" t="n"/>
      <c r="D95" s="19" t="n"/>
    </row>
    <row r="96">
      <c r="A96" s="19" t="n"/>
      <c r="B96" s="7" t="n"/>
      <c r="C96" s="25" t="n"/>
      <c r="D96" s="19" t="n"/>
    </row>
    <row r="97">
      <c r="A97" s="19" t="n"/>
      <c r="B97" s="7" t="n"/>
      <c r="C97" s="25" t="n"/>
      <c r="D97" s="19" t="n"/>
    </row>
    <row r="98">
      <c r="A98" s="19" t="n"/>
      <c r="B98" s="7" t="n"/>
      <c r="C98" s="25" t="n"/>
      <c r="D98" s="19" t="n"/>
    </row>
    <row r="99">
      <c r="A99" s="19" t="n"/>
      <c r="B99" s="7" t="n"/>
      <c r="C99" s="25" t="n"/>
      <c r="D99" s="19" t="n"/>
    </row>
    <row r="100">
      <c r="A100" s="19" t="n"/>
      <c r="B100" s="7" t="n"/>
      <c r="C100" s="25" t="n"/>
      <c r="D100" s="19" t="n"/>
    </row>
    <row r="101">
      <c r="A101" s="19" t="n"/>
      <c r="B101" s="7" t="n"/>
      <c r="C101" s="25" t="n"/>
      <c r="D101" s="19" t="n"/>
    </row>
    <row r="102">
      <c r="A102" s="19" t="n"/>
      <c r="B102" s="7" t="n"/>
      <c r="C102" s="25" t="n"/>
      <c r="D102" s="19" t="n"/>
    </row>
    <row r="103">
      <c r="A103" s="19" t="n"/>
      <c r="B103" s="7" t="n"/>
      <c r="C103" s="25" t="n"/>
      <c r="D103" s="19" t="n"/>
    </row>
    <row r="104">
      <c r="A104" s="19" t="n"/>
      <c r="B104" s="7" t="n"/>
      <c r="C104" s="25" t="n"/>
      <c r="D104" s="19" t="n"/>
    </row>
    <row r="105">
      <c r="A105" s="19" t="n"/>
      <c r="B105" s="7" t="n"/>
      <c r="C105" s="25" t="n"/>
      <c r="D105" s="19" t="n"/>
    </row>
    <row r="106">
      <c r="A106" s="19" t="n"/>
      <c r="B106" s="7" t="n"/>
      <c r="C106" s="25" t="n"/>
      <c r="D106" s="19" t="n"/>
    </row>
    <row r="107">
      <c r="A107" s="19" t="n"/>
      <c r="B107" s="7" t="n"/>
      <c r="C107" s="25" t="n"/>
      <c r="D107" s="19" t="n"/>
    </row>
    <row r="108">
      <c r="A108" s="19" t="n"/>
      <c r="B108" s="7" t="n"/>
      <c r="C108" s="25" t="n"/>
      <c r="D108" s="19" t="n"/>
    </row>
    <row r="109">
      <c r="A109" s="19" t="n"/>
      <c r="B109" s="7" t="n"/>
      <c r="C109" s="25" t="n"/>
      <c r="D109" s="19" t="n"/>
    </row>
    <row r="110">
      <c r="A110" s="19" t="n"/>
      <c r="B110" s="7" t="n"/>
      <c r="C110" s="25" t="n"/>
      <c r="D110" s="19" t="n"/>
    </row>
    <row r="111">
      <c r="A111" s="19" t="n"/>
      <c r="B111" s="7" t="n"/>
      <c r="C111" s="25" t="n"/>
      <c r="D111" s="19" t="n"/>
    </row>
    <row r="112">
      <c r="A112" s="19" t="n"/>
      <c r="B112" s="7" t="n"/>
      <c r="C112" s="25" t="n"/>
      <c r="D112" s="19" t="n"/>
    </row>
    <row r="113">
      <c r="A113" s="19" t="n"/>
      <c r="B113" s="7" t="n"/>
      <c r="C113" s="25" t="n"/>
      <c r="D113" s="19" t="n"/>
    </row>
    <row r="114">
      <c r="A114" s="19" t="n"/>
      <c r="B114" s="7" t="n"/>
      <c r="C114" s="25" t="n"/>
      <c r="D114" s="19" t="n"/>
    </row>
    <row r="115">
      <c r="A115" s="19" t="n"/>
      <c r="B115" s="7" t="n"/>
      <c r="C115" s="25" t="n"/>
      <c r="D115" s="19" t="n"/>
    </row>
    <row r="116">
      <c r="A116" s="19" t="n"/>
      <c r="B116" s="7" t="n"/>
      <c r="C116" s="25" t="n"/>
      <c r="D116" s="19" t="n"/>
    </row>
    <row r="117">
      <c r="A117" s="19" t="n"/>
      <c r="B117" s="7" t="n"/>
      <c r="C117" s="25" t="n"/>
      <c r="D117" s="19" t="n"/>
    </row>
    <row r="118">
      <c r="A118" s="19" t="n"/>
      <c r="B118" s="7" t="n"/>
      <c r="C118" s="25" t="n"/>
      <c r="D118" s="19" t="n"/>
    </row>
    <row r="119">
      <c r="A119" s="19" t="n"/>
      <c r="B119" s="7" t="n"/>
      <c r="C119" s="25" t="n"/>
      <c r="D119" s="19" t="n"/>
    </row>
    <row r="120">
      <c r="A120" s="19" t="n"/>
      <c r="B120" s="7" t="n"/>
      <c r="C120" s="25" t="n"/>
      <c r="D120" s="19" t="n"/>
    </row>
    <row r="121">
      <c r="A121" s="19" t="n"/>
      <c r="B121" s="7" t="n"/>
      <c r="C121" s="25" t="n"/>
      <c r="D121" s="19" t="n"/>
    </row>
    <row r="122">
      <c r="A122" s="19" t="n"/>
      <c r="B122" s="7" t="n"/>
      <c r="C122" s="25" t="n"/>
      <c r="D122" s="19" t="n"/>
    </row>
    <row r="123">
      <c r="A123" s="19" t="n"/>
      <c r="B123" s="7" t="n"/>
      <c r="C123" s="25" t="n"/>
      <c r="D123" s="19" t="n"/>
    </row>
    <row r="124">
      <c r="A124" s="19" t="n"/>
      <c r="B124" s="7" t="n"/>
      <c r="C124" s="25" t="n"/>
      <c r="D124" s="19" t="n"/>
    </row>
    <row r="125">
      <c r="A125" s="19" t="n"/>
      <c r="B125" s="7" t="n"/>
      <c r="C125" s="25" t="n"/>
      <c r="D125" s="19" t="n"/>
    </row>
    <row r="126">
      <c r="A126" s="19" t="n"/>
      <c r="B126" s="7" t="n"/>
      <c r="C126" s="25" t="n"/>
      <c r="D126" s="19" t="n"/>
    </row>
    <row r="127">
      <c r="A127" s="19" t="n"/>
      <c r="B127" s="7" t="n"/>
      <c r="C127" s="25" t="n"/>
      <c r="D127" s="19" t="n"/>
    </row>
    <row r="128">
      <c r="A128" s="19" t="n"/>
      <c r="B128" s="7" t="n"/>
      <c r="C128" s="25" t="n"/>
      <c r="D128" s="19" t="n"/>
    </row>
    <row r="129">
      <c r="A129" s="19" t="n"/>
      <c r="B129" s="7" t="n"/>
      <c r="C129" s="25" t="n"/>
      <c r="D129" s="19" t="n"/>
    </row>
    <row r="130">
      <c r="A130" s="19" t="n"/>
      <c r="B130" s="7" t="n"/>
      <c r="C130" s="25" t="n"/>
      <c r="D130" s="19" t="n"/>
    </row>
    <row r="131">
      <c r="A131" s="19" t="n"/>
      <c r="B131" s="7" t="n"/>
      <c r="C131" s="25" t="n"/>
      <c r="D131" s="19" t="n"/>
    </row>
    <row r="132">
      <c r="A132" s="19" t="n"/>
      <c r="B132" s="7" t="n"/>
      <c r="C132" s="25" t="n"/>
      <c r="D132" s="19" t="n"/>
    </row>
    <row r="133">
      <c r="A133" s="19" t="n"/>
      <c r="B133" s="7" t="n"/>
      <c r="C133" s="25" t="n"/>
      <c r="D133" s="19" t="n"/>
    </row>
    <row r="134">
      <c r="A134" s="19" t="n"/>
      <c r="B134" s="7" t="n"/>
      <c r="C134" s="25" t="n"/>
      <c r="D134" s="19" t="n"/>
    </row>
    <row r="135">
      <c r="A135" s="19" t="n"/>
      <c r="B135" s="7" t="n"/>
      <c r="C135" s="25" t="n"/>
      <c r="D135" s="19" t="n"/>
    </row>
    <row r="136">
      <c r="A136" s="19" t="n"/>
      <c r="B136" s="7" t="n"/>
      <c r="C136" s="25" t="n"/>
      <c r="D136" s="19" t="n"/>
    </row>
    <row r="137">
      <c r="A137" s="19" t="n"/>
      <c r="B137" s="7" t="n"/>
      <c r="C137" s="25" t="n"/>
      <c r="D137" s="19" t="n"/>
    </row>
    <row r="138">
      <c r="A138" s="19" t="n"/>
      <c r="B138" s="7" t="n"/>
      <c r="C138" s="25" t="n"/>
      <c r="D138" s="19" t="n"/>
    </row>
    <row r="139">
      <c r="A139" s="19" t="n"/>
      <c r="B139" s="7" t="n"/>
      <c r="C139" s="25" t="n"/>
      <c r="D139" s="19" t="n"/>
    </row>
    <row r="140">
      <c r="A140" s="19" t="n"/>
      <c r="B140" s="7" t="n"/>
      <c r="C140" s="25" t="n"/>
      <c r="D140" s="19" t="n"/>
    </row>
    <row r="141">
      <c r="A141" s="19" t="n"/>
      <c r="B141" s="7" t="n"/>
      <c r="C141" s="25" t="n"/>
      <c r="D141" s="19" t="n"/>
    </row>
    <row r="142">
      <c r="A142" s="19" t="n"/>
      <c r="B142" s="7" t="n"/>
      <c r="C142" s="25" t="n"/>
      <c r="D142" s="19" t="n"/>
    </row>
    <row r="143">
      <c r="A143" s="19" t="n"/>
      <c r="B143" s="7" t="n"/>
      <c r="C143" s="25" t="n"/>
      <c r="D143" s="19" t="n"/>
    </row>
    <row r="144">
      <c r="A144" s="19" t="n"/>
      <c r="B144" s="7" t="n"/>
      <c r="C144" s="25" t="n"/>
      <c r="D144" s="19" t="n"/>
    </row>
    <row r="145">
      <c r="A145" s="19" t="n"/>
      <c r="B145" s="7" t="n"/>
      <c r="C145" s="25" t="n"/>
      <c r="D145" s="19" t="n"/>
    </row>
    <row r="146">
      <c r="A146" s="19" t="n"/>
      <c r="B146" s="7" t="n"/>
      <c r="C146" s="25" t="n"/>
      <c r="D146" s="19" t="n"/>
    </row>
    <row r="147">
      <c r="A147" s="19" t="n"/>
      <c r="B147" s="7" t="n"/>
      <c r="C147" s="25" t="n"/>
      <c r="D147" s="19" t="n"/>
    </row>
    <row r="148">
      <c r="A148" s="19" t="n"/>
      <c r="B148" s="7" t="n"/>
      <c r="C148" s="25" t="n"/>
      <c r="D148" s="19" t="n"/>
    </row>
    <row r="149">
      <c r="A149" s="19" t="n"/>
      <c r="B149" s="7" t="n"/>
      <c r="C149" s="25" t="n"/>
      <c r="D149" s="19" t="n"/>
    </row>
    <row r="150">
      <c r="A150" s="19" t="n"/>
      <c r="B150" s="7" t="n"/>
      <c r="C150" s="25" t="n"/>
      <c r="D150" s="19" t="n"/>
    </row>
    <row r="151">
      <c r="A151" s="19" t="n"/>
      <c r="B151" s="7" t="n"/>
      <c r="C151" s="25" t="n"/>
      <c r="D151" s="19" t="n"/>
    </row>
    <row r="152">
      <c r="A152" s="19" t="n"/>
      <c r="B152" s="7" t="n"/>
      <c r="C152" s="25" t="n"/>
      <c r="D152" s="19" t="n"/>
    </row>
    <row r="153">
      <c r="A153" s="19" t="n"/>
      <c r="B153" s="7" t="n"/>
      <c r="C153" s="25" t="n"/>
      <c r="D153" s="19" t="n"/>
    </row>
    <row r="154">
      <c r="A154" s="19" t="n"/>
      <c r="B154" s="7" t="n"/>
      <c r="C154" s="25" t="n"/>
      <c r="D154" s="19" t="n"/>
    </row>
    <row r="155">
      <c r="A155" s="19" t="n"/>
      <c r="B155" s="7" t="n"/>
      <c r="C155" s="25" t="n"/>
      <c r="D155" s="19" t="n"/>
    </row>
    <row r="156">
      <c r="A156" s="19" t="n"/>
      <c r="B156" s="7" t="n"/>
      <c r="C156" s="25" t="n"/>
      <c r="D156" s="19" t="n"/>
    </row>
    <row r="157">
      <c r="A157" s="19" t="n"/>
      <c r="B157" s="7" t="n"/>
      <c r="C157" s="25" t="n"/>
      <c r="D157" s="19" t="n"/>
    </row>
    <row r="158">
      <c r="A158" s="19" t="n"/>
      <c r="B158" s="7" t="n"/>
      <c r="C158" s="25" t="n"/>
      <c r="D158" s="19" t="n"/>
    </row>
    <row r="159">
      <c r="A159" s="19" t="n"/>
      <c r="B159" s="7" t="n"/>
      <c r="C159" s="25" t="n"/>
      <c r="D159" s="19" t="n"/>
    </row>
    <row r="160">
      <c r="A160" s="19" t="n"/>
      <c r="B160" s="7" t="n"/>
      <c r="C160" s="25" t="n"/>
      <c r="D160" s="19" t="n"/>
    </row>
    <row r="161">
      <c r="A161" s="19" t="n"/>
      <c r="B161" s="7" t="n"/>
      <c r="C161" s="25" t="n"/>
      <c r="D161" s="19" t="n"/>
    </row>
    <row r="162">
      <c r="A162" s="19" t="n"/>
      <c r="B162" s="7" t="n"/>
      <c r="C162" s="25" t="n"/>
      <c r="D162" s="19" t="n"/>
    </row>
    <row r="163">
      <c r="A163" s="19" t="n"/>
      <c r="B163" s="7" t="n"/>
      <c r="C163" s="25" t="n"/>
      <c r="D163" s="19" t="n"/>
    </row>
    <row r="164">
      <c r="A164" s="19" t="n"/>
      <c r="B164" s="7" t="n"/>
      <c r="C164" s="25" t="n"/>
      <c r="D164" s="19" t="n"/>
    </row>
    <row r="165">
      <c r="A165" s="19" t="n"/>
      <c r="B165" s="7" t="n"/>
      <c r="C165" s="25" t="n"/>
      <c r="D165" s="19" t="n"/>
    </row>
    <row r="166">
      <c r="A166" s="19" t="n"/>
      <c r="B166" s="7" t="n"/>
      <c r="C166" s="25" t="n"/>
      <c r="D166" s="19" t="n"/>
    </row>
    <row r="167">
      <c r="A167" s="19" t="n"/>
      <c r="B167" s="7" t="n"/>
      <c r="C167" s="25" t="n"/>
      <c r="D167" s="19" t="n"/>
    </row>
    <row r="168">
      <c r="A168" s="19" t="n"/>
      <c r="B168" s="7" t="n"/>
      <c r="C168" s="25" t="n"/>
      <c r="D168" s="19" t="n"/>
    </row>
    <row r="169">
      <c r="A169" s="19" t="n"/>
      <c r="B169" s="7" t="n"/>
      <c r="C169" s="25" t="n"/>
      <c r="D169" s="19" t="n"/>
    </row>
    <row r="170">
      <c r="A170" s="19" t="n"/>
      <c r="B170" s="7" t="n"/>
      <c r="C170" s="25" t="n"/>
      <c r="D170" s="19" t="n"/>
    </row>
    <row r="171">
      <c r="A171" s="19" t="n"/>
      <c r="B171" s="7" t="n"/>
      <c r="C171" s="25" t="n"/>
      <c r="D171" s="19" t="n"/>
    </row>
    <row r="172">
      <c r="A172" s="19" t="n"/>
      <c r="B172" s="7" t="n"/>
      <c r="C172" s="25" t="n"/>
      <c r="D172" s="19" t="n"/>
    </row>
    <row r="173">
      <c r="A173" s="19" t="n"/>
      <c r="B173" s="7" t="n"/>
      <c r="C173" s="25" t="n"/>
      <c r="D173" s="19" t="n"/>
    </row>
    <row r="174">
      <c r="A174" s="19" t="n"/>
      <c r="B174" s="7" t="n"/>
      <c r="C174" s="25" t="n"/>
      <c r="D174" s="19" t="n"/>
    </row>
    <row r="175">
      <c r="A175" s="19" t="n"/>
      <c r="B175" s="7" t="n"/>
      <c r="C175" s="25" t="n"/>
      <c r="D175" s="19" t="n"/>
    </row>
    <row r="176">
      <c r="A176" s="19" t="n"/>
      <c r="B176" s="7" t="n"/>
      <c r="C176" s="25" t="n"/>
      <c r="D176" s="19" t="n"/>
    </row>
    <row r="177">
      <c r="A177" s="19" t="n"/>
      <c r="B177" s="7" t="n"/>
      <c r="C177" s="25" t="n"/>
      <c r="D177" s="19" t="n"/>
    </row>
    <row r="178">
      <c r="A178" s="19" t="n"/>
      <c r="B178" s="7" t="n"/>
      <c r="C178" s="25" t="n"/>
      <c r="D178" s="19" t="n"/>
    </row>
    <row r="179">
      <c r="A179" s="19" t="n"/>
      <c r="B179" s="7" t="n"/>
      <c r="C179" s="25" t="n"/>
      <c r="D179" s="19" t="n"/>
    </row>
    <row r="180">
      <c r="A180" s="19" t="n"/>
      <c r="B180" s="7" t="n"/>
      <c r="C180" s="25" t="n"/>
      <c r="D180" s="19" t="n"/>
    </row>
    <row r="181">
      <c r="A181" s="19" t="n"/>
      <c r="B181" s="7" t="n"/>
      <c r="C181" s="25" t="n"/>
      <c r="D181" s="19" t="n"/>
    </row>
    <row r="182">
      <c r="A182" s="19" t="n"/>
      <c r="B182" s="7" t="n"/>
      <c r="C182" s="25" t="n"/>
      <c r="D182" s="19" t="n"/>
    </row>
    <row r="183">
      <c r="A183" s="19" t="n"/>
      <c r="B183" s="7" t="n"/>
      <c r="C183" s="25" t="n"/>
      <c r="D183" s="19" t="n"/>
    </row>
    <row r="184">
      <c r="A184" s="19" t="n"/>
      <c r="B184" s="7" t="n"/>
      <c r="C184" s="25" t="n"/>
      <c r="D184" s="19" t="n"/>
    </row>
    <row r="185">
      <c r="A185" s="19" t="n"/>
      <c r="B185" s="7" t="n"/>
      <c r="C185" s="25" t="n"/>
      <c r="D185" s="19" t="n"/>
    </row>
    <row r="186">
      <c r="A186" s="19" t="n"/>
      <c r="B186" s="7" t="n"/>
      <c r="C186" s="25" t="n"/>
      <c r="D186" s="19" t="n"/>
    </row>
    <row r="187">
      <c r="A187" s="19" t="n"/>
      <c r="B187" s="7" t="n"/>
      <c r="C187" s="25" t="n"/>
      <c r="D187" s="19" t="n"/>
    </row>
    <row r="188">
      <c r="A188" s="19" t="n"/>
      <c r="B188" s="7" t="n"/>
      <c r="C188" s="25" t="n"/>
      <c r="D188" s="19" t="n"/>
    </row>
    <row r="189">
      <c r="A189" s="19" t="n"/>
      <c r="B189" s="7" t="n"/>
      <c r="C189" s="25" t="n"/>
      <c r="D189" s="19" t="n"/>
    </row>
    <row r="190">
      <c r="A190" s="19" t="n"/>
      <c r="B190" s="7" t="n"/>
      <c r="C190" s="25" t="n"/>
      <c r="D190" s="19" t="n"/>
    </row>
    <row r="191">
      <c r="A191" s="19" t="n"/>
      <c r="B191" s="7" t="n"/>
      <c r="C191" s="25" t="n"/>
      <c r="D191" s="19" t="n"/>
    </row>
    <row r="192">
      <c r="A192" s="19" t="n"/>
      <c r="B192" s="7" t="n"/>
      <c r="C192" s="25" t="n"/>
      <c r="D192" s="19" t="n"/>
    </row>
    <row r="193">
      <c r="A193" s="19" t="n"/>
      <c r="B193" s="7" t="n"/>
      <c r="C193" s="25" t="n"/>
      <c r="D193" s="19" t="n"/>
    </row>
    <row r="194">
      <c r="A194" s="19" t="n"/>
      <c r="B194" s="7" t="n"/>
      <c r="C194" s="25" t="n"/>
      <c r="D194" s="19" t="n"/>
    </row>
    <row r="195">
      <c r="A195" s="19" t="n"/>
      <c r="B195" s="7" t="n"/>
      <c r="C195" s="25" t="n"/>
      <c r="D195" s="19" t="n"/>
    </row>
    <row r="196">
      <c r="A196" s="19" t="n"/>
      <c r="B196" s="7" t="n"/>
      <c r="C196" s="25" t="n"/>
      <c r="D196" s="19" t="n"/>
    </row>
    <row r="197">
      <c r="A197" s="19" t="n"/>
      <c r="B197" s="7" t="n"/>
      <c r="C197" s="25" t="n"/>
      <c r="D197" s="19" t="n"/>
    </row>
    <row r="198">
      <c r="A198" s="19" t="n"/>
      <c r="B198" s="7" t="n"/>
      <c r="C198" s="25" t="n"/>
      <c r="D198" s="19" t="n"/>
    </row>
    <row r="199">
      <c r="A199" s="19" t="n"/>
      <c r="B199" s="7" t="n"/>
      <c r="C199" s="25" t="n"/>
      <c r="D199" s="19" t="n"/>
    </row>
    <row r="200">
      <c r="A200" s="19" t="n"/>
      <c r="B200" s="7" t="n"/>
      <c r="C200" s="25" t="n"/>
      <c r="D200" s="19" t="n"/>
    </row>
    <row r="201">
      <c r="A201" s="19" t="n"/>
      <c r="B201" s="7" t="n"/>
      <c r="C201" s="25" t="n"/>
      <c r="D201" s="19" t="n"/>
    </row>
    <row r="202">
      <c r="A202" s="19" t="n"/>
      <c r="B202" s="7" t="n"/>
      <c r="C202" s="25" t="n"/>
      <c r="D202" s="19" t="n"/>
    </row>
    <row r="203">
      <c r="A203" s="19" t="n"/>
      <c r="B203" s="7" t="n"/>
      <c r="C203" s="25" t="n"/>
      <c r="D203" s="19" t="n"/>
    </row>
    <row r="204">
      <c r="A204" s="19" t="n"/>
      <c r="B204" s="7" t="n"/>
      <c r="C204" s="25" t="n"/>
      <c r="D204" s="19" t="n"/>
    </row>
    <row r="205">
      <c r="A205" s="19" t="n"/>
      <c r="B205" s="7" t="n"/>
      <c r="C205" s="25" t="n"/>
      <c r="D205" s="19" t="n"/>
    </row>
    <row r="206">
      <c r="A206" s="19" t="n"/>
      <c r="B206" s="7" t="n"/>
      <c r="C206" s="25" t="n"/>
      <c r="D206" s="19" t="n"/>
    </row>
    <row r="207">
      <c r="A207" s="19" t="n"/>
      <c r="B207" s="7" t="n"/>
      <c r="C207" s="25" t="n"/>
      <c r="D207" s="19" t="n"/>
    </row>
    <row r="208">
      <c r="A208" s="19" t="n"/>
      <c r="B208" s="7" t="n"/>
      <c r="C208" s="25" t="n"/>
      <c r="D208" s="19" t="n"/>
    </row>
    <row r="209">
      <c r="A209" s="19" t="n"/>
      <c r="B209" s="7" t="n"/>
      <c r="C209" s="25" t="n"/>
      <c r="D209" s="19" t="n"/>
    </row>
    <row r="210">
      <c r="A210" s="19" t="n"/>
      <c r="B210" s="7" t="n"/>
      <c r="C210" s="25" t="n"/>
      <c r="D210" s="19" t="n"/>
    </row>
    <row r="211">
      <c r="A211" s="19" t="n"/>
      <c r="B211" s="7" t="n"/>
      <c r="C211" s="25" t="n"/>
      <c r="D211" s="19" t="n"/>
    </row>
    <row r="212">
      <c r="A212" s="19" t="n"/>
      <c r="B212" s="7" t="n"/>
      <c r="C212" s="25" t="n"/>
      <c r="D212" s="19" t="n"/>
    </row>
    <row r="213">
      <c r="A213" s="19" t="n"/>
      <c r="B213" s="7" t="n"/>
      <c r="C213" s="25" t="n"/>
      <c r="D213" s="19" t="n"/>
    </row>
    <row r="214">
      <c r="A214" s="19" t="n"/>
      <c r="B214" s="7" t="n"/>
      <c r="C214" s="25" t="n"/>
      <c r="D214" s="19" t="n"/>
    </row>
    <row r="215">
      <c r="A215" s="19" t="n"/>
      <c r="B215" s="7" t="n"/>
      <c r="C215" s="25" t="n"/>
      <c r="D215" s="19" t="n"/>
    </row>
    <row r="216">
      <c r="A216" s="19" t="n"/>
      <c r="B216" s="7" t="n"/>
      <c r="C216" s="25" t="n"/>
      <c r="D216" s="19" t="n"/>
    </row>
    <row r="217">
      <c r="A217" s="19" t="n"/>
      <c r="B217" s="7" t="n"/>
      <c r="C217" s="25" t="n"/>
      <c r="D217" s="19" t="n"/>
    </row>
    <row r="218">
      <c r="A218" s="19" t="n"/>
      <c r="B218" s="7" t="n"/>
      <c r="C218" s="25" t="n"/>
      <c r="D218" s="19" t="n"/>
    </row>
    <row r="219">
      <c r="A219" s="19" t="n"/>
      <c r="B219" s="7" t="n"/>
      <c r="C219" s="25" t="n"/>
      <c r="D219" s="19" t="n"/>
    </row>
    <row r="220">
      <c r="A220" s="19" t="n"/>
      <c r="B220" s="7" t="n"/>
      <c r="C220" s="25" t="n"/>
      <c r="D220" s="19" t="n"/>
    </row>
    <row r="221">
      <c r="A221" s="19" t="n"/>
      <c r="B221" s="7" t="n"/>
      <c r="C221" s="25" t="n"/>
      <c r="D221" s="19" t="n"/>
    </row>
    <row r="222">
      <c r="A222" s="19" t="n"/>
      <c r="B222" s="7" t="n"/>
      <c r="C222" s="25" t="n"/>
      <c r="D222" s="19" t="n"/>
    </row>
    <row r="223">
      <c r="A223" s="19" t="n"/>
      <c r="B223" s="7" t="n"/>
      <c r="C223" s="25" t="n"/>
      <c r="D223" s="19" t="n"/>
    </row>
    <row r="224">
      <c r="A224" s="19" t="n"/>
      <c r="B224" s="7" t="n"/>
      <c r="C224" s="25" t="n"/>
      <c r="D224" s="19" t="n"/>
    </row>
    <row r="225">
      <c r="A225" s="19" t="n"/>
      <c r="B225" s="7" t="n"/>
      <c r="C225" s="25" t="n"/>
      <c r="D225" s="19" t="n"/>
    </row>
    <row r="226">
      <c r="A226" s="19" t="n"/>
      <c r="B226" s="7" t="n"/>
      <c r="C226" s="25" t="n"/>
      <c r="D226" s="19" t="n"/>
    </row>
    <row r="227">
      <c r="A227" s="19" t="n"/>
      <c r="B227" s="7" t="n"/>
      <c r="C227" s="25" t="n"/>
      <c r="D227" s="19" t="n"/>
    </row>
    <row r="228">
      <c r="A228" s="19" t="n"/>
      <c r="B228" s="7" t="n"/>
      <c r="C228" s="25" t="n"/>
      <c r="D228" s="19" t="n"/>
    </row>
    <row r="229">
      <c r="A229" s="19" t="n"/>
      <c r="B229" s="7" t="n"/>
      <c r="C229" s="25" t="n"/>
      <c r="D229" s="19" t="n"/>
    </row>
    <row r="230">
      <c r="A230" s="19" t="n"/>
      <c r="B230" s="7" t="n"/>
      <c r="C230" s="25" t="n"/>
      <c r="D230" s="19" t="n"/>
    </row>
    <row r="231">
      <c r="A231" s="19" t="n"/>
      <c r="B231" s="7" t="n"/>
      <c r="C231" s="25" t="n"/>
      <c r="D231" s="19" t="n"/>
    </row>
    <row r="232">
      <c r="A232" s="19" t="n"/>
      <c r="B232" s="7" t="n"/>
      <c r="C232" s="25" t="n"/>
      <c r="D232" s="19" t="n"/>
    </row>
    <row r="233">
      <c r="A233" s="19" t="n"/>
      <c r="B233" s="7" t="n"/>
      <c r="C233" s="25" t="n"/>
      <c r="D233" s="19" t="n"/>
    </row>
    <row r="234">
      <c r="A234" s="19" t="n"/>
      <c r="B234" s="7" t="n"/>
      <c r="C234" s="25" t="n"/>
      <c r="D234" s="19" t="n"/>
    </row>
    <row r="235">
      <c r="A235" s="19" t="n"/>
      <c r="B235" s="7" t="n"/>
      <c r="C235" s="25" t="n"/>
      <c r="D235" s="19" t="n"/>
    </row>
    <row r="236">
      <c r="A236" s="19" t="n"/>
      <c r="B236" s="7" t="n"/>
      <c r="C236" s="25" t="n"/>
      <c r="D236" s="19" t="n"/>
    </row>
    <row r="237">
      <c r="A237" s="19" t="n"/>
      <c r="B237" s="7" t="n"/>
      <c r="C237" s="25" t="n"/>
      <c r="D237" s="19" t="n"/>
    </row>
    <row r="238">
      <c r="A238" s="19" t="n"/>
      <c r="B238" s="7" t="n"/>
      <c r="C238" s="25" t="n"/>
      <c r="D238" s="19" t="n"/>
    </row>
    <row r="239">
      <c r="A239" s="19" t="n"/>
      <c r="B239" s="7" t="n"/>
      <c r="C239" s="25" t="n"/>
      <c r="D239" s="19" t="n"/>
    </row>
    <row r="240">
      <c r="A240" s="19" t="n"/>
      <c r="B240" s="7" t="n"/>
      <c r="C240" s="25" t="n"/>
      <c r="D240" s="19" t="n"/>
    </row>
    <row r="241">
      <c r="A241" s="19" t="n"/>
      <c r="B241" s="7" t="n"/>
      <c r="C241" s="25" t="n"/>
      <c r="D241" s="19" t="n"/>
    </row>
    <row r="242">
      <c r="A242" s="19" t="n"/>
      <c r="B242" s="7" t="n"/>
      <c r="C242" s="25" t="n"/>
      <c r="D242" s="19" t="n"/>
    </row>
    <row r="243">
      <c r="A243" s="19" t="n"/>
      <c r="B243" s="7" t="n"/>
      <c r="C243" s="25" t="n"/>
      <c r="D243" s="19" t="n"/>
    </row>
    <row r="244">
      <c r="A244" s="19" t="n"/>
      <c r="B244" s="7" t="n"/>
      <c r="C244" s="25" t="n"/>
      <c r="D244" s="19" t="n"/>
    </row>
    <row r="245">
      <c r="A245" s="19" t="n"/>
      <c r="B245" s="7" t="n"/>
      <c r="C245" s="25" t="n"/>
      <c r="D245" s="19" t="n"/>
    </row>
    <row r="246">
      <c r="A246" s="19" t="n"/>
      <c r="B246" s="7" t="n"/>
      <c r="C246" s="25" t="n"/>
      <c r="D246" s="19" t="n"/>
    </row>
    <row r="247">
      <c r="A247" s="19" t="n"/>
      <c r="B247" s="7" t="n"/>
      <c r="C247" s="25" t="n"/>
      <c r="D247" s="19" t="n"/>
    </row>
    <row r="248">
      <c r="A248" s="19" t="n"/>
      <c r="B248" s="7" t="n"/>
      <c r="C248" s="25" t="n"/>
      <c r="D248" s="19" t="n"/>
    </row>
    <row r="249">
      <c r="A249" s="19" t="n"/>
      <c r="B249" s="7" t="n"/>
      <c r="C249" s="25" t="n"/>
      <c r="D249" s="19" t="n"/>
    </row>
    <row r="250">
      <c r="A250" s="19" t="n"/>
      <c r="B250" s="7" t="n"/>
      <c r="C250" s="25" t="n"/>
      <c r="D250" s="19" t="n"/>
    </row>
    <row r="251">
      <c r="A251" s="19" t="n"/>
      <c r="B251" s="7" t="n"/>
      <c r="C251" s="25" t="n"/>
      <c r="D251" s="19" t="n"/>
    </row>
    <row r="252">
      <c r="A252" s="19" t="n"/>
      <c r="B252" s="7" t="n"/>
      <c r="C252" s="25" t="n"/>
      <c r="D252" s="19" t="n"/>
    </row>
    <row r="253">
      <c r="A253" s="19" t="n"/>
      <c r="B253" s="7" t="n"/>
      <c r="C253" s="25" t="n"/>
      <c r="D253" s="19" t="n"/>
    </row>
    <row r="254">
      <c r="A254" s="19" t="n"/>
      <c r="B254" s="7" t="n"/>
      <c r="C254" s="25" t="n"/>
      <c r="D254" s="19" t="n"/>
    </row>
    <row r="255">
      <c r="A255" s="19" t="n"/>
      <c r="B255" s="7" t="n"/>
      <c r="C255" s="25" t="n"/>
      <c r="D255" s="19" t="n"/>
    </row>
    <row r="256">
      <c r="A256" s="19" t="n"/>
      <c r="B256" s="7" t="n"/>
      <c r="C256" s="25" t="n"/>
      <c r="D256" s="19" t="n"/>
    </row>
    <row r="257">
      <c r="A257" s="19" t="n"/>
      <c r="B257" s="7" t="n"/>
      <c r="C257" s="25" t="n"/>
      <c r="D257" s="19" t="n"/>
    </row>
    <row r="258">
      <c r="A258" s="19" t="n"/>
      <c r="B258" s="7" t="n"/>
      <c r="C258" s="25" t="n"/>
      <c r="D258" s="19" t="n"/>
    </row>
    <row r="259">
      <c r="A259" s="19" t="n"/>
      <c r="B259" s="7" t="n"/>
      <c r="C259" s="25" t="n"/>
      <c r="D259" s="19" t="n"/>
    </row>
    <row r="260">
      <c r="A260" s="19" t="n"/>
      <c r="B260" s="7" t="n"/>
      <c r="C260" s="25" t="n"/>
      <c r="D260" s="19" t="n"/>
    </row>
    <row r="261">
      <c r="A261" s="19" t="n"/>
      <c r="B261" s="7" t="n"/>
      <c r="C261" s="25" t="n"/>
      <c r="D261" s="19" t="n"/>
    </row>
    <row r="262">
      <c r="A262" s="19" t="n"/>
      <c r="B262" s="7" t="n"/>
      <c r="C262" s="25" t="n"/>
      <c r="D262" s="19" t="n"/>
    </row>
    <row r="263">
      <c r="A263" s="19" t="n"/>
      <c r="B263" s="7" t="n"/>
      <c r="C263" s="25" t="n"/>
      <c r="D263" s="19" t="n"/>
    </row>
    <row r="264">
      <c r="A264" s="19" t="n"/>
      <c r="B264" s="7" t="n"/>
      <c r="C264" s="25" t="n"/>
      <c r="D264" s="19" t="n"/>
    </row>
    <row r="265">
      <c r="A265" s="19" t="n"/>
      <c r="B265" s="7" t="n"/>
      <c r="C265" s="25" t="n"/>
      <c r="D265" s="19" t="n"/>
    </row>
    <row r="266">
      <c r="A266" s="19" t="n"/>
      <c r="B266" s="7" t="n"/>
      <c r="C266" s="25" t="n"/>
      <c r="D266" s="19" t="n"/>
    </row>
    <row r="267">
      <c r="A267" s="19" t="n"/>
      <c r="B267" s="7" t="n"/>
      <c r="C267" s="25" t="n"/>
      <c r="D267" s="19" t="n"/>
    </row>
    <row r="268">
      <c r="A268" s="19" t="n"/>
      <c r="B268" s="7" t="n"/>
      <c r="C268" s="25" t="n"/>
      <c r="D268" s="19" t="n"/>
    </row>
    <row r="269">
      <c r="A269" s="19" t="n"/>
      <c r="B269" s="7" t="n"/>
      <c r="C269" s="25" t="n"/>
      <c r="D269" s="19" t="n"/>
    </row>
    <row r="270">
      <c r="A270" s="19" t="n"/>
      <c r="B270" s="7" t="n"/>
      <c r="C270" s="25" t="n"/>
      <c r="D270" s="19" t="n"/>
    </row>
    <row r="271">
      <c r="A271" s="19" t="n"/>
      <c r="B271" s="7" t="n"/>
      <c r="C271" s="25" t="n"/>
      <c r="D271" s="19" t="n"/>
    </row>
    <row r="272">
      <c r="A272" s="19" t="n"/>
      <c r="B272" s="7" t="n"/>
      <c r="C272" s="25" t="n"/>
      <c r="D272" s="19" t="n"/>
    </row>
    <row r="273">
      <c r="A273" s="19" t="n"/>
      <c r="B273" s="7" t="n"/>
      <c r="C273" s="25" t="n"/>
      <c r="D273" s="19" t="n"/>
    </row>
    <row r="274">
      <c r="A274" s="19" t="n"/>
      <c r="B274" s="7" t="n"/>
      <c r="C274" s="25" t="n"/>
      <c r="D274" s="19" t="n"/>
    </row>
    <row r="275">
      <c r="A275" s="19" t="n"/>
      <c r="B275" s="7" t="n"/>
      <c r="C275" s="25" t="n"/>
      <c r="D275" s="19" t="n"/>
    </row>
    <row r="276">
      <c r="A276" s="19" t="n"/>
      <c r="B276" s="7" t="n"/>
      <c r="C276" s="25" t="n"/>
      <c r="D276" s="19" t="n"/>
    </row>
    <row r="277">
      <c r="A277" s="19" t="n"/>
      <c r="B277" s="7" t="n"/>
      <c r="C277" s="25" t="n"/>
      <c r="D277" s="19" t="n"/>
    </row>
    <row r="278">
      <c r="A278" s="19" t="n"/>
      <c r="B278" s="7" t="n"/>
      <c r="C278" s="25" t="n"/>
      <c r="D278" s="19" t="n"/>
    </row>
    <row r="279">
      <c r="A279" s="19" t="n"/>
      <c r="B279" s="7" t="n"/>
      <c r="C279" s="25" t="n"/>
      <c r="D279" s="19" t="n"/>
    </row>
    <row r="280">
      <c r="A280" s="19" t="n"/>
      <c r="B280" s="7" t="n"/>
      <c r="C280" s="25" t="n"/>
      <c r="D280" s="19" t="n"/>
    </row>
    <row r="281">
      <c r="A281" s="19" t="n"/>
      <c r="B281" s="7" t="n"/>
      <c r="C281" s="25" t="n"/>
      <c r="D281" s="19" t="n"/>
    </row>
    <row r="282">
      <c r="A282" s="19" t="n"/>
      <c r="B282" s="7" t="n"/>
      <c r="C282" s="25" t="n"/>
      <c r="D282" s="19" t="n"/>
    </row>
    <row r="283">
      <c r="A283" s="19" t="n"/>
      <c r="B283" s="7" t="n"/>
      <c r="C283" s="25" t="n"/>
      <c r="D283" s="19" t="n"/>
    </row>
    <row r="284">
      <c r="A284" s="19" t="n"/>
      <c r="B284" s="7" t="n"/>
      <c r="C284" s="25" t="n"/>
      <c r="D284" s="19" t="n"/>
    </row>
    <row r="285">
      <c r="A285" s="19" t="n"/>
      <c r="B285" s="7" t="n"/>
      <c r="C285" s="25" t="n"/>
      <c r="D285" s="19" t="n"/>
    </row>
    <row r="286">
      <c r="A286" s="19" t="n"/>
      <c r="B286" s="7" t="n"/>
      <c r="C286" s="25" t="n"/>
      <c r="D286" s="19" t="n"/>
    </row>
    <row r="287">
      <c r="A287" s="19" t="n"/>
      <c r="B287" s="7" t="n"/>
      <c r="C287" s="25" t="n"/>
      <c r="D287" s="19" t="n"/>
    </row>
    <row r="288">
      <c r="A288" s="19" t="n"/>
      <c r="B288" s="7" t="n"/>
      <c r="C288" s="25" t="n"/>
      <c r="D288" s="19" t="n"/>
    </row>
    <row r="289">
      <c r="A289" s="19" t="n"/>
      <c r="B289" s="7" t="n"/>
      <c r="C289" s="25" t="n"/>
      <c r="D289" s="19" t="n"/>
    </row>
    <row r="290">
      <c r="A290" s="19" t="n"/>
      <c r="B290" s="7" t="n"/>
      <c r="C290" s="25" t="n"/>
      <c r="D290" s="19" t="n"/>
    </row>
    <row r="291">
      <c r="A291" s="19" t="n"/>
      <c r="B291" s="7" t="n"/>
      <c r="C291" s="25" t="n"/>
      <c r="D291" s="19" t="n"/>
    </row>
    <row r="292">
      <c r="A292" s="19" t="n"/>
      <c r="B292" s="7" t="n"/>
      <c r="C292" s="25" t="n"/>
      <c r="D292" s="19" t="n"/>
    </row>
    <row r="293">
      <c r="A293" s="19" t="n"/>
      <c r="B293" s="7" t="n"/>
      <c r="C293" s="25" t="n"/>
      <c r="D293" s="19" t="n"/>
    </row>
    <row r="294">
      <c r="A294" s="19" t="n"/>
      <c r="B294" s="7" t="n"/>
      <c r="C294" s="25" t="n"/>
      <c r="D294" s="19" t="n"/>
    </row>
    <row r="295">
      <c r="A295" s="19" t="n"/>
      <c r="B295" s="7" t="n"/>
      <c r="C295" s="25" t="n"/>
      <c r="D295" s="19" t="n"/>
    </row>
    <row r="296">
      <c r="A296" s="19" t="n"/>
      <c r="B296" s="7" t="n"/>
      <c r="C296" s="25" t="n"/>
      <c r="D296" s="19" t="n"/>
    </row>
    <row r="297">
      <c r="A297" s="19" t="n"/>
      <c r="B297" s="7" t="n"/>
      <c r="C297" s="25" t="n"/>
      <c r="D297" s="19" t="n"/>
    </row>
    <row r="298">
      <c r="A298" s="19" t="n"/>
      <c r="B298" s="7" t="n"/>
      <c r="C298" s="25" t="n"/>
      <c r="D298" s="19" t="n"/>
    </row>
    <row r="299">
      <c r="A299" s="19" t="n"/>
      <c r="B299" s="7" t="n"/>
      <c r="C299" s="25" t="n"/>
      <c r="D299" s="19" t="n"/>
    </row>
    <row r="300">
      <c r="A300" s="19" t="n"/>
      <c r="B300" s="7" t="n"/>
      <c r="C300" s="25" t="n"/>
      <c r="D300" s="19" t="n"/>
    </row>
    <row r="301">
      <c r="A301" s="19" t="n"/>
      <c r="B301" s="7" t="n"/>
      <c r="C301" s="25" t="n"/>
      <c r="D301" s="19" t="n"/>
    </row>
    <row r="302">
      <c r="A302" s="19" t="n"/>
      <c r="B302" s="7" t="n"/>
      <c r="C302" s="25" t="n"/>
      <c r="D302" s="19" t="n"/>
    </row>
    <row r="303">
      <c r="A303" s="19" t="n"/>
      <c r="B303" s="7" t="n"/>
      <c r="C303" s="25" t="n"/>
      <c r="D303" s="19" t="n"/>
    </row>
    <row r="304">
      <c r="A304" s="19" t="n"/>
      <c r="B304" s="7" t="n"/>
      <c r="C304" s="25" t="n"/>
      <c r="D304" s="19" t="n"/>
    </row>
    <row r="305">
      <c r="A305" s="19" t="n"/>
      <c r="B305" s="7" t="n"/>
      <c r="C305" s="25" t="n"/>
      <c r="D305" s="19" t="n"/>
    </row>
    <row r="306">
      <c r="A306" s="19" t="n"/>
      <c r="B306" s="7" t="n"/>
      <c r="C306" s="25" t="n"/>
      <c r="D306" s="19" t="n"/>
    </row>
    <row r="307">
      <c r="A307" s="19" t="n"/>
      <c r="B307" s="7" t="n"/>
      <c r="C307" s="25" t="n"/>
      <c r="D307" s="19" t="n"/>
    </row>
    <row r="308">
      <c r="A308" s="19" t="n"/>
      <c r="B308" s="7" t="n"/>
      <c r="C308" s="25" t="n"/>
      <c r="D308" s="19" t="n"/>
    </row>
    <row r="309">
      <c r="A309" s="19" t="n"/>
      <c r="B309" s="7" t="n"/>
      <c r="C309" s="25" t="n"/>
      <c r="D309" s="19" t="n"/>
    </row>
    <row r="310">
      <c r="A310" s="19" t="n"/>
      <c r="B310" s="7" t="n"/>
      <c r="C310" s="25" t="n"/>
      <c r="D310" s="19" t="n"/>
    </row>
    <row r="311">
      <c r="A311" s="19" t="n"/>
      <c r="B311" s="7" t="n"/>
      <c r="C311" s="25" t="n"/>
      <c r="D311" s="19" t="n"/>
    </row>
    <row r="312">
      <c r="A312" s="19" t="n"/>
      <c r="B312" s="7" t="n"/>
      <c r="C312" s="25" t="n"/>
      <c r="D312" s="19" t="n"/>
    </row>
    <row r="313">
      <c r="A313" s="19" t="n"/>
      <c r="B313" s="7" t="n"/>
      <c r="C313" s="25" t="n"/>
      <c r="D313" s="19" t="n"/>
    </row>
    <row r="314">
      <c r="A314" s="19" t="n"/>
      <c r="B314" s="7" t="n"/>
      <c r="C314" s="25" t="n"/>
      <c r="D314" s="19" t="n"/>
    </row>
    <row r="315">
      <c r="A315" s="19" t="n"/>
      <c r="B315" s="7" t="n"/>
      <c r="C315" s="25" t="n"/>
      <c r="D315" s="19" t="n"/>
    </row>
    <row r="316">
      <c r="A316" s="19" t="n"/>
      <c r="B316" s="7" t="n"/>
      <c r="C316" s="25" t="n"/>
      <c r="D316" s="19" t="n"/>
    </row>
    <row r="317">
      <c r="A317" s="19" t="n"/>
      <c r="B317" s="7" t="n"/>
      <c r="C317" s="25" t="n"/>
      <c r="D317" s="19" t="n"/>
    </row>
    <row r="318">
      <c r="A318" s="19" t="n"/>
      <c r="B318" s="7" t="n"/>
      <c r="C318" s="25" t="n"/>
      <c r="D318" s="19" t="n"/>
    </row>
    <row r="319">
      <c r="A319" s="19" t="n"/>
      <c r="B319" s="7" t="n"/>
      <c r="C319" s="25" t="n"/>
      <c r="D319" s="19" t="n"/>
    </row>
    <row r="320">
      <c r="A320" s="19" t="n"/>
      <c r="B320" s="7" t="n"/>
      <c r="C320" s="25" t="n"/>
      <c r="D320" s="19" t="n"/>
    </row>
    <row r="321">
      <c r="A321" s="19" t="n"/>
      <c r="B321" s="7" t="n"/>
      <c r="C321" s="25" t="n"/>
      <c r="D321" s="19" t="n"/>
    </row>
    <row r="322">
      <c r="A322" s="19" t="n"/>
      <c r="B322" s="7" t="n"/>
      <c r="C322" s="25" t="n"/>
      <c r="D322" s="19" t="n"/>
    </row>
    <row r="323">
      <c r="A323" s="19" t="n"/>
      <c r="B323" s="7" t="n"/>
      <c r="C323" s="25" t="n"/>
      <c r="D323" s="19" t="n"/>
    </row>
    <row r="324">
      <c r="A324" s="19" t="n"/>
      <c r="B324" s="7" t="n"/>
      <c r="C324" s="25" t="n"/>
      <c r="D324" s="19" t="n"/>
    </row>
    <row r="325">
      <c r="A325" s="19" t="n"/>
      <c r="B325" s="7" t="n"/>
      <c r="C325" s="25" t="n"/>
      <c r="D325" s="19" t="n"/>
    </row>
    <row r="326">
      <c r="A326" s="19" t="n"/>
      <c r="B326" s="7" t="n"/>
      <c r="C326" s="25" t="n"/>
      <c r="D326" s="19" t="n"/>
    </row>
    <row r="327">
      <c r="A327" s="19" t="n"/>
      <c r="B327" s="7" t="n"/>
      <c r="C327" s="25" t="n"/>
      <c r="D327" s="19" t="n"/>
    </row>
    <row r="328">
      <c r="A328" s="19" t="n"/>
      <c r="B328" s="7" t="n"/>
      <c r="C328" s="25" t="n"/>
      <c r="D328" s="19" t="n"/>
    </row>
    <row r="329">
      <c r="A329" s="19" t="n"/>
      <c r="B329" s="7" t="n"/>
      <c r="C329" s="25" t="n"/>
      <c r="D329" s="19" t="n"/>
    </row>
    <row r="330">
      <c r="A330" s="19" t="n"/>
      <c r="B330" s="7" t="n"/>
      <c r="C330" s="25" t="n"/>
      <c r="D330" s="19" t="n"/>
    </row>
    <row r="331">
      <c r="A331" s="19" t="n"/>
      <c r="B331" s="7" t="n"/>
      <c r="C331" s="25" t="n"/>
      <c r="D331" s="19" t="n"/>
    </row>
    <row r="332">
      <c r="A332" s="19" t="n"/>
      <c r="B332" s="7" t="n"/>
      <c r="C332" s="25" t="n"/>
      <c r="D332" s="19" t="n"/>
    </row>
    <row r="333">
      <c r="A333" s="19" t="n"/>
      <c r="B333" s="7" t="n"/>
      <c r="C333" s="25" t="n"/>
      <c r="D333" s="19" t="n"/>
    </row>
    <row r="334">
      <c r="A334" s="19" t="n"/>
      <c r="B334" s="7" t="n"/>
      <c r="C334" s="25" t="n"/>
      <c r="D334" s="19" t="n"/>
    </row>
    <row r="335">
      <c r="A335" s="19" t="n"/>
      <c r="B335" s="7" t="n"/>
      <c r="C335" s="25" t="n"/>
      <c r="D335" s="19" t="n"/>
    </row>
    <row r="336">
      <c r="A336" s="19" t="n"/>
      <c r="B336" s="7" t="n"/>
      <c r="C336" s="25" t="n"/>
      <c r="D336" s="19" t="n"/>
    </row>
    <row r="337">
      <c r="A337" s="19" t="n"/>
      <c r="B337" s="7" t="n"/>
      <c r="C337" s="25" t="n"/>
      <c r="D337" s="19" t="n"/>
    </row>
    <row r="338">
      <c r="A338" s="19" t="n"/>
      <c r="B338" s="7" t="n"/>
      <c r="C338" s="25" t="n"/>
      <c r="D338" s="19" t="n"/>
    </row>
    <row r="339">
      <c r="A339" s="19" t="n"/>
      <c r="B339" s="7" t="n"/>
      <c r="C339" s="25" t="n"/>
      <c r="D339" s="19" t="n"/>
    </row>
    <row r="340">
      <c r="A340" s="19" t="n"/>
      <c r="B340" s="7" t="n"/>
      <c r="C340" s="25" t="n"/>
      <c r="D340" s="19" t="n"/>
    </row>
    <row r="341">
      <c r="A341" s="19" t="n"/>
      <c r="B341" s="7" t="n"/>
      <c r="C341" s="25" t="n"/>
      <c r="D341" s="19" t="n"/>
    </row>
    <row r="342">
      <c r="A342" s="19" t="n"/>
      <c r="B342" s="7" t="n"/>
      <c r="C342" s="25" t="n"/>
      <c r="D342" s="19" t="n"/>
    </row>
    <row r="343">
      <c r="A343" s="19" t="n"/>
      <c r="B343" s="7" t="n"/>
      <c r="C343" s="25" t="n"/>
      <c r="D343" s="19" t="n"/>
    </row>
    <row r="344">
      <c r="A344" s="19" t="n"/>
      <c r="B344" s="7" t="n"/>
      <c r="C344" s="25" t="n"/>
      <c r="D344" s="19" t="n"/>
    </row>
    <row r="345">
      <c r="A345" s="19" t="n"/>
      <c r="B345" s="7" t="n"/>
      <c r="C345" s="25" t="n"/>
      <c r="D345" s="19" t="n"/>
    </row>
    <row r="346">
      <c r="A346" s="19" t="n"/>
      <c r="B346" s="7" t="n"/>
      <c r="C346" s="25" t="n"/>
      <c r="D346" s="19" t="n"/>
    </row>
    <row r="347">
      <c r="A347" s="19" t="n"/>
      <c r="B347" s="7" t="n"/>
      <c r="C347" s="25" t="n"/>
      <c r="D347" s="19" t="n"/>
    </row>
    <row r="348">
      <c r="A348" s="19" t="n"/>
      <c r="B348" s="7" t="n"/>
      <c r="C348" s="25" t="n"/>
      <c r="D348" s="19" t="n"/>
    </row>
    <row r="349">
      <c r="A349" s="19" t="n"/>
      <c r="B349" s="7" t="n"/>
      <c r="C349" s="25" t="n"/>
      <c r="D349" s="19" t="n"/>
    </row>
    <row r="350">
      <c r="A350" s="19" t="n"/>
      <c r="B350" s="7" t="n"/>
      <c r="C350" s="25" t="n"/>
      <c r="D350" s="19" t="n"/>
    </row>
    <row r="351">
      <c r="A351" s="19" t="n"/>
      <c r="B351" s="7" t="n"/>
      <c r="C351" s="25" t="n"/>
      <c r="D351" s="19" t="n"/>
    </row>
    <row r="352">
      <c r="A352" s="19" t="n"/>
      <c r="B352" s="7" t="n"/>
      <c r="C352" s="25" t="n"/>
      <c r="D352" s="19" t="n"/>
    </row>
    <row r="353">
      <c r="A353" s="19" t="n"/>
      <c r="B353" s="7" t="n"/>
      <c r="C353" s="25" t="n"/>
      <c r="D353" s="19" t="n"/>
    </row>
    <row r="354">
      <c r="A354" s="19" t="n"/>
      <c r="B354" s="7" t="n"/>
      <c r="C354" s="25" t="n"/>
      <c r="D354" s="19" t="n"/>
    </row>
    <row r="355">
      <c r="A355" s="19" t="n"/>
      <c r="B355" s="7" t="n"/>
      <c r="C355" s="25" t="n"/>
      <c r="D355" s="19" t="n"/>
    </row>
    <row r="356">
      <c r="A356" s="19" t="n"/>
      <c r="B356" s="7" t="n"/>
      <c r="C356" s="25" t="n"/>
      <c r="D356" s="19" t="n"/>
    </row>
    <row r="357">
      <c r="A357" s="19" t="n"/>
      <c r="B357" s="7" t="n"/>
      <c r="C357" s="25" t="n"/>
      <c r="D357" s="19" t="n"/>
    </row>
    <row r="358">
      <c r="A358" s="19" t="n"/>
      <c r="B358" s="7" t="n"/>
      <c r="C358" s="25" t="n"/>
      <c r="D358" s="19" t="n"/>
    </row>
    <row r="359">
      <c r="A359" s="19" t="n"/>
      <c r="B359" s="7" t="n"/>
      <c r="C359" s="25" t="n"/>
      <c r="D359" s="19" t="n"/>
    </row>
    <row r="360">
      <c r="A360" s="19" t="n"/>
      <c r="B360" s="7" t="n"/>
      <c r="C360" s="25" t="n"/>
      <c r="D360" s="19" t="n"/>
    </row>
    <row r="361">
      <c r="A361" s="19" t="n"/>
      <c r="B361" s="7" t="n"/>
      <c r="C361" s="25" t="n"/>
      <c r="D361" s="19" t="n"/>
    </row>
    <row r="362">
      <c r="A362" s="19" t="n"/>
      <c r="B362" s="7" t="n"/>
      <c r="C362" s="25" t="n"/>
      <c r="D362" s="19" t="n"/>
    </row>
    <row r="363">
      <c r="A363" s="19" t="n"/>
      <c r="B363" s="7" t="n"/>
      <c r="C363" s="25" t="n"/>
      <c r="D363" s="19" t="n"/>
    </row>
    <row r="364">
      <c r="A364" s="19" t="n"/>
      <c r="B364" s="7" t="n"/>
      <c r="C364" s="25" t="n"/>
      <c r="D364" s="19" t="n"/>
    </row>
    <row r="365">
      <c r="A365" s="19" t="n"/>
      <c r="B365" s="7" t="n"/>
      <c r="C365" s="25" t="n"/>
      <c r="D365" s="19" t="n"/>
    </row>
    <row r="366">
      <c r="A366" s="19" t="n"/>
      <c r="B366" s="7" t="n"/>
      <c r="C366" s="25" t="n"/>
      <c r="D366" s="19" t="n"/>
    </row>
    <row r="367">
      <c r="A367" s="19" t="n"/>
      <c r="B367" s="7" t="n"/>
      <c r="C367" s="25" t="n"/>
      <c r="D367" s="19" t="n"/>
    </row>
    <row r="368">
      <c r="A368" s="19" t="n"/>
      <c r="B368" s="7" t="n"/>
      <c r="C368" s="25" t="n"/>
      <c r="D368" s="19" t="n"/>
    </row>
    <row r="369">
      <c r="A369" s="19" t="n"/>
      <c r="B369" s="7" t="n"/>
      <c r="C369" s="25" t="n"/>
      <c r="D369" s="19" t="n"/>
    </row>
    <row r="370">
      <c r="A370" s="19" t="n"/>
      <c r="B370" s="7" t="n"/>
      <c r="C370" s="25" t="n"/>
      <c r="D370" s="19" t="n"/>
    </row>
    <row r="371">
      <c r="A371" s="19" t="n"/>
      <c r="B371" s="7" t="n"/>
      <c r="C371" s="25" t="n"/>
      <c r="D371" s="19" t="n"/>
    </row>
    <row r="372">
      <c r="A372" s="19" t="n"/>
      <c r="B372" s="7" t="n"/>
      <c r="C372" s="25" t="n"/>
      <c r="D372" s="19" t="n"/>
    </row>
    <row r="373">
      <c r="A373" s="19" t="n"/>
      <c r="B373" s="7" t="n"/>
      <c r="C373" s="25" t="n"/>
      <c r="D373" s="19" t="n"/>
    </row>
    <row r="374">
      <c r="A374" s="19" t="n"/>
      <c r="B374" s="7" t="n"/>
      <c r="C374" s="25" t="n"/>
      <c r="D374" s="19" t="n"/>
    </row>
    <row r="375">
      <c r="A375" s="19" t="n"/>
      <c r="B375" s="7" t="n"/>
      <c r="C375" s="25" t="n"/>
      <c r="D375" s="19" t="n"/>
    </row>
    <row r="376">
      <c r="A376" s="19" t="n"/>
      <c r="B376" s="7" t="n"/>
      <c r="C376" s="25" t="n"/>
      <c r="D376" s="19" t="n"/>
    </row>
    <row r="377">
      <c r="A377" s="19" t="n"/>
      <c r="B377" s="7" t="n"/>
      <c r="C377" s="25" t="n"/>
      <c r="D377" s="19" t="n"/>
    </row>
    <row r="378">
      <c r="A378" s="19" t="n"/>
      <c r="B378" s="7" t="n"/>
      <c r="C378" s="25" t="n"/>
      <c r="D378" s="19" t="n"/>
    </row>
    <row r="379">
      <c r="A379" s="19" t="n"/>
      <c r="B379" s="7" t="n"/>
      <c r="C379" s="25" t="n"/>
      <c r="D379" s="19" t="n"/>
    </row>
    <row r="380">
      <c r="A380" s="19" t="n"/>
      <c r="B380" s="7" t="n"/>
      <c r="C380" s="25" t="n"/>
      <c r="D380" s="19" t="n"/>
    </row>
    <row r="381">
      <c r="A381" s="19" t="n"/>
      <c r="B381" s="7" t="n"/>
      <c r="C381" s="25" t="n"/>
      <c r="D381" s="19" t="n"/>
    </row>
    <row r="382">
      <c r="A382" s="19" t="n"/>
      <c r="B382" s="7" t="n"/>
      <c r="C382" s="25" t="n"/>
      <c r="D382" s="19" t="n"/>
    </row>
    <row r="383">
      <c r="A383" s="19" t="n"/>
      <c r="B383" s="7" t="n"/>
      <c r="C383" s="25" t="n"/>
      <c r="D383" s="19" t="n"/>
    </row>
    <row r="384">
      <c r="A384" s="19" t="n"/>
      <c r="B384" s="7" t="n"/>
      <c r="C384" s="25" t="n"/>
      <c r="D384" s="19" t="n"/>
    </row>
    <row r="385">
      <c r="A385" s="19" t="n"/>
      <c r="B385" s="7" t="n"/>
      <c r="C385" s="25" t="n"/>
      <c r="D385" s="19" t="n"/>
    </row>
    <row r="386">
      <c r="A386" s="19" t="n"/>
      <c r="B386" s="7" t="n"/>
      <c r="C386" s="25" t="n"/>
      <c r="D386" s="19" t="n"/>
    </row>
    <row r="387">
      <c r="A387" s="19" t="n"/>
      <c r="B387" s="7" t="n"/>
      <c r="C387" s="25" t="n"/>
      <c r="D387" s="19" t="n"/>
    </row>
    <row r="388">
      <c r="A388" s="19" t="n"/>
      <c r="B388" s="7" t="n"/>
      <c r="C388" s="25" t="n"/>
      <c r="D388" s="19" t="n"/>
    </row>
    <row r="389">
      <c r="A389" s="19" t="n"/>
      <c r="B389" s="7" t="n"/>
      <c r="C389" s="25" t="n"/>
      <c r="D389" s="19" t="n"/>
    </row>
    <row r="390">
      <c r="A390" s="19" t="n"/>
      <c r="B390" s="7" t="n"/>
      <c r="C390" s="25" t="n"/>
      <c r="D390" s="19" t="n"/>
    </row>
    <row r="391">
      <c r="A391" s="19" t="n"/>
      <c r="B391" s="7" t="n"/>
      <c r="C391" s="25" t="n"/>
      <c r="D391" s="19" t="n"/>
    </row>
    <row r="392">
      <c r="A392" s="19" t="n"/>
      <c r="B392" s="7" t="n"/>
      <c r="C392" s="25" t="n"/>
      <c r="D392" s="19" t="n"/>
    </row>
    <row r="393">
      <c r="A393" s="19" t="n"/>
      <c r="B393" s="7" t="n"/>
      <c r="C393" s="25" t="n"/>
      <c r="D393" s="19" t="n"/>
    </row>
    <row r="394">
      <c r="A394" s="19" t="n"/>
      <c r="B394" s="7" t="n"/>
      <c r="C394" s="25" t="n"/>
      <c r="D394" s="19" t="n"/>
    </row>
    <row r="395">
      <c r="A395" s="19" t="n"/>
      <c r="B395" s="7" t="n"/>
      <c r="C395" s="25" t="n"/>
      <c r="D395" s="19" t="n"/>
    </row>
    <row r="396">
      <c r="A396" s="19" t="n"/>
      <c r="B396" s="7" t="n"/>
      <c r="C396" s="25" t="n"/>
      <c r="D396" s="19" t="n"/>
    </row>
    <row r="397">
      <c r="A397" s="19" t="n"/>
      <c r="B397" s="7" t="n"/>
      <c r="C397" s="25" t="n"/>
      <c r="D397" s="19" t="n"/>
    </row>
    <row r="398">
      <c r="A398" s="19" t="n"/>
      <c r="B398" s="7" t="n"/>
      <c r="C398" s="25" t="n"/>
      <c r="D398" s="19" t="n"/>
    </row>
    <row r="399">
      <c r="A399" s="19" t="n"/>
      <c r="B399" s="7" t="n"/>
      <c r="C399" s="25" t="n"/>
      <c r="D399" s="19" t="n"/>
    </row>
    <row r="400">
      <c r="A400" s="19" t="n"/>
      <c r="B400" s="7" t="n"/>
      <c r="C400" s="25" t="n"/>
      <c r="D400" s="19" t="n"/>
    </row>
    <row r="401">
      <c r="A401" s="19" t="n"/>
      <c r="B401" s="7" t="n"/>
      <c r="C401" s="25" t="n"/>
      <c r="D401" s="19" t="n"/>
    </row>
    <row r="402">
      <c r="A402" s="19" t="n"/>
      <c r="B402" s="7" t="n"/>
      <c r="C402" s="25" t="n"/>
      <c r="D402" s="19" t="n"/>
    </row>
    <row r="403">
      <c r="A403" s="19" t="n"/>
      <c r="B403" s="7" t="n"/>
      <c r="C403" s="25" t="n"/>
      <c r="D403" s="19" t="n"/>
    </row>
    <row r="404">
      <c r="A404" s="19" t="n"/>
      <c r="B404" s="7" t="n"/>
      <c r="C404" s="25" t="n"/>
      <c r="D404" s="19" t="n"/>
    </row>
    <row r="405">
      <c r="A405" s="19" t="n"/>
      <c r="B405" s="7" t="n"/>
      <c r="C405" s="25" t="n"/>
      <c r="D405" s="19" t="n"/>
    </row>
    <row r="406">
      <c r="A406" s="19" t="n"/>
      <c r="B406" s="7" t="n"/>
      <c r="C406" s="25" t="n"/>
      <c r="D406" s="19" t="n"/>
    </row>
    <row r="407">
      <c r="A407" s="19" t="n"/>
      <c r="B407" s="7" t="n"/>
      <c r="C407" s="25" t="n"/>
      <c r="D407" s="19" t="n"/>
    </row>
    <row r="408">
      <c r="A408" s="19" t="n"/>
      <c r="B408" s="7" t="n"/>
      <c r="C408" s="25" t="n"/>
      <c r="D408" s="19" t="n"/>
    </row>
    <row r="409">
      <c r="A409" s="19" t="n"/>
      <c r="B409" s="7" t="n"/>
      <c r="C409" s="25" t="n"/>
      <c r="D409" s="19" t="n"/>
    </row>
    <row r="410">
      <c r="A410" s="19" t="n"/>
      <c r="B410" s="7" t="n"/>
      <c r="C410" s="25" t="n"/>
      <c r="D410" s="19" t="n"/>
    </row>
    <row r="411">
      <c r="A411" s="19" t="n"/>
      <c r="B411" s="7" t="n"/>
      <c r="C411" s="25" t="n"/>
      <c r="D411" s="19" t="n"/>
    </row>
    <row r="412">
      <c r="A412" s="19" t="n"/>
      <c r="B412" s="7" t="n"/>
      <c r="C412" s="25" t="n"/>
      <c r="D412" s="19" t="n"/>
    </row>
    <row r="413">
      <c r="A413" s="19" t="n"/>
      <c r="B413" s="7" t="n"/>
      <c r="C413" s="25" t="n"/>
      <c r="D413" s="19" t="n"/>
    </row>
    <row r="414">
      <c r="A414" s="19" t="n"/>
      <c r="B414" s="7" t="n"/>
      <c r="C414" s="25" t="n"/>
      <c r="D414" s="19" t="n"/>
    </row>
    <row r="415">
      <c r="A415" s="19" t="n"/>
      <c r="B415" s="7" t="n"/>
      <c r="C415" s="25" t="n"/>
      <c r="D415" s="19" t="n"/>
    </row>
    <row r="416">
      <c r="A416" s="19" t="n"/>
      <c r="B416" s="7" t="n"/>
      <c r="C416" s="25" t="n"/>
      <c r="D416" s="19" t="n"/>
    </row>
    <row r="417">
      <c r="A417" s="19" t="n"/>
      <c r="B417" s="7" t="n"/>
      <c r="C417" s="25" t="n"/>
      <c r="D417" s="19" t="n"/>
    </row>
    <row r="418">
      <c r="A418" s="19" t="n"/>
      <c r="B418" s="7" t="n"/>
      <c r="C418" s="25" t="n"/>
      <c r="D418" s="19" t="n"/>
    </row>
    <row r="419">
      <c r="A419" s="19" t="n"/>
      <c r="B419" s="7" t="n"/>
      <c r="C419" s="25" t="n"/>
      <c r="D419" s="19" t="n"/>
    </row>
    <row r="420">
      <c r="A420" s="19" t="n"/>
      <c r="B420" s="7" t="n"/>
      <c r="C420" s="25" t="n"/>
      <c r="D420" s="19" t="n"/>
    </row>
    <row r="421">
      <c r="A421" s="19" t="n"/>
      <c r="B421" s="7" t="n"/>
      <c r="C421" s="25" t="n"/>
      <c r="D421" s="19" t="n"/>
    </row>
    <row r="422">
      <c r="A422" s="19" t="n"/>
      <c r="B422" s="7" t="n"/>
      <c r="C422" s="25" t="n"/>
      <c r="D422" s="19" t="n"/>
    </row>
    <row r="423">
      <c r="A423" s="19" t="n"/>
      <c r="B423" s="7" t="n"/>
      <c r="C423" s="25" t="n"/>
      <c r="D423" s="19" t="n"/>
    </row>
    <row r="424">
      <c r="A424" s="19" t="n"/>
      <c r="B424" s="7" t="n"/>
      <c r="C424" s="25" t="n"/>
      <c r="D424" s="19" t="n"/>
    </row>
    <row r="425">
      <c r="A425" s="19" t="n"/>
      <c r="B425" s="7" t="n"/>
      <c r="C425" s="25" t="n"/>
      <c r="D425" s="19" t="n"/>
    </row>
    <row r="426">
      <c r="A426" s="19" t="n"/>
      <c r="B426" s="7" t="n"/>
      <c r="C426" s="25" t="n"/>
      <c r="D426" s="19" t="n"/>
    </row>
    <row r="427">
      <c r="A427" s="19" t="n"/>
      <c r="B427" s="7" t="n"/>
      <c r="C427" s="25" t="n"/>
      <c r="D427" s="19" t="n"/>
    </row>
    <row r="428">
      <c r="A428" s="19" t="n"/>
      <c r="B428" s="7" t="n"/>
      <c r="C428" s="25" t="n"/>
      <c r="D428" s="19" t="n"/>
    </row>
    <row r="429">
      <c r="A429" s="19" t="n"/>
      <c r="B429" s="7" t="n"/>
      <c r="C429" s="25" t="n"/>
      <c r="D429" s="19" t="n"/>
    </row>
    <row r="430">
      <c r="A430" s="19" t="n"/>
      <c r="B430" s="7" t="n"/>
      <c r="C430" s="25" t="n"/>
      <c r="D430" s="19" t="n"/>
    </row>
    <row r="431">
      <c r="A431" s="19" t="n"/>
      <c r="B431" s="7" t="n"/>
      <c r="C431" s="25" t="n"/>
      <c r="D431" s="19" t="n"/>
    </row>
    <row r="432">
      <c r="A432" s="19" t="n"/>
      <c r="B432" s="7" t="n"/>
      <c r="C432" s="25" t="n"/>
      <c r="D432" s="19" t="n"/>
    </row>
    <row r="433">
      <c r="A433" s="19" t="n"/>
      <c r="B433" s="7" t="n"/>
      <c r="C433" s="25" t="n"/>
      <c r="D433" s="19" t="n"/>
    </row>
    <row r="434">
      <c r="A434" s="19" t="n"/>
      <c r="B434" s="7" t="n"/>
      <c r="C434" s="25" t="n"/>
      <c r="D434" s="19" t="n"/>
    </row>
    <row r="435">
      <c r="A435" s="19" t="n"/>
      <c r="B435" s="7" t="n"/>
      <c r="C435" s="25" t="n"/>
      <c r="D435" s="19" t="n"/>
    </row>
    <row r="436">
      <c r="A436" s="19" t="n"/>
      <c r="B436" s="7" t="n"/>
      <c r="C436" s="25" t="n"/>
      <c r="D436" s="19" t="n"/>
    </row>
    <row r="437">
      <c r="A437" s="19" t="n"/>
      <c r="B437" s="7" t="n"/>
      <c r="C437" s="25" t="n"/>
      <c r="D437" s="19" t="n"/>
    </row>
    <row r="438">
      <c r="A438" s="19" t="n"/>
      <c r="B438" s="7" t="n"/>
      <c r="C438" s="25" t="n"/>
      <c r="D438" s="19" t="n"/>
    </row>
    <row r="439">
      <c r="A439" s="19" t="n"/>
      <c r="B439" s="7" t="n"/>
      <c r="C439" s="25" t="n"/>
      <c r="D439" s="19" t="n"/>
    </row>
    <row r="440">
      <c r="A440" s="19" t="n"/>
      <c r="B440" s="7" t="n"/>
      <c r="C440" s="25" t="n"/>
      <c r="D440" s="19" t="n"/>
    </row>
    <row r="441">
      <c r="A441" s="19" t="n"/>
      <c r="B441" s="7" t="n"/>
      <c r="C441" s="25" t="n"/>
      <c r="D441" s="19" t="n"/>
    </row>
    <row r="442">
      <c r="A442" s="19" t="n"/>
      <c r="B442" s="7" t="n"/>
      <c r="C442" s="25" t="n"/>
      <c r="D442" s="19" t="n"/>
    </row>
    <row r="443">
      <c r="A443" s="19" t="n"/>
      <c r="B443" s="7" t="n"/>
      <c r="C443" s="25" t="n"/>
      <c r="D443" s="19" t="n"/>
    </row>
    <row r="444">
      <c r="A444" s="19" t="n"/>
      <c r="B444" s="7" t="n"/>
      <c r="C444" s="25" t="n"/>
      <c r="D444" s="19" t="n"/>
    </row>
    <row r="445">
      <c r="A445" s="19" t="n"/>
      <c r="B445" s="7" t="n"/>
      <c r="C445" s="25" t="n"/>
      <c r="D445" s="19" t="n"/>
    </row>
    <row r="446">
      <c r="A446" s="19" t="n"/>
      <c r="B446" s="7" t="n"/>
      <c r="C446" s="25" t="n"/>
      <c r="D446" s="19" t="n"/>
    </row>
    <row r="447">
      <c r="A447" s="19" t="n"/>
      <c r="B447" s="7" t="n"/>
      <c r="C447" s="25" t="n"/>
      <c r="D447" s="19" t="n"/>
    </row>
    <row r="448">
      <c r="A448" s="19" t="n"/>
      <c r="B448" s="7" t="n"/>
      <c r="C448" s="25" t="n"/>
      <c r="D448" s="19" t="n"/>
    </row>
    <row r="449">
      <c r="A449" s="19" t="n"/>
      <c r="B449" s="7" t="n"/>
      <c r="C449" s="25" t="n"/>
      <c r="D449" s="19" t="n"/>
    </row>
    <row r="450">
      <c r="A450" s="19" t="n"/>
      <c r="B450" s="7" t="n"/>
      <c r="C450" s="25" t="n"/>
      <c r="D450" s="19" t="n"/>
    </row>
    <row r="451">
      <c r="A451" s="19" t="n"/>
      <c r="B451" s="7" t="n"/>
      <c r="C451" s="25" t="n"/>
      <c r="D451" s="19" t="n"/>
    </row>
    <row r="452">
      <c r="A452" s="19" t="n"/>
      <c r="B452" s="7" t="n"/>
      <c r="C452" s="25" t="n"/>
      <c r="D452" s="19" t="n"/>
    </row>
    <row r="453">
      <c r="A453" s="19" t="n"/>
      <c r="B453" s="7" t="n"/>
      <c r="C453" s="25" t="n"/>
      <c r="D453" s="19" t="n"/>
    </row>
    <row r="454">
      <c r="A454" s="19" t="n"/>
      <c r="B454" s="7" t="n"/>
      <c r="C454" s="25" t="n"/>
      <c r="D454" s="19" t="n"/>
    </row>
    <row r="455">
      <c r="A455" s="19" t="n"/>
      <c r="B455" s="7" t="n"/>
      <c r="C455" s="25" t="n"/>
      <c r="D455" s="19" t="n"/>
    </row>
    <row r="456">
      <c r="A456" s="19" t="n"/>
      <c r="B456" s="7" t="n"/>
      <c r="C456" s="25" t="n"/>
      <c r="D456" s="19" t="n"/>
    </row>
    <row r="457">
      <c r="A457" s="19" t="n"/>
      <c r="B457" s="7" t="n"/>
      <c r="C457" s="25" t="n"/>
      <c r="D457" s="19" t="n"/>
    </row>
    <row r="458">
      <c r="A458" s="19" t="n"/>
      <c r="B458" s="7" t="n"/>
      <c r="C458" s="25" t="n"/>
      <c r="D458" s="19" t="n"/>
    </row>
    <row r="459">
      <c r="A459" s="19" t="n"/>
      <c r="B459" s="7" t="n"/>
      <c r="C459" s="25" t="n"/>
      <c r="D459" s="19" t="n"/>
    </row>
    <row r="460">
      <c r="A460" s="19" t="n"/>
      <c r="B460" s="7" t="n"/>
      <c r="C460" s="25" t="n"/>
      <c r="D460" s="19" t="n"/>
    </row>
    <row r="461">
      <c r="A461" s="19" t="n"/>
      <c r="B461" s="7" t="n"/>
      <c r="C461" s="25" t="n"/>
      <c r="D461" s="19" t="n"/>
    </row>
    <row r="462">
      <c r="A462" s="19" t="n"/>
      <c r="B462" s="7" t="n"/>
      <c r="C462" s="25" t="n"/>
      <c r="D462" s="19" t="n"/>
    </row>
    <row r="463">
      <c r="A463" s="19" t="n"/>
      <c r="B463" s="7" t="n"/>
      <c r="C463" s="25" t="n"/>
      <c r="D463" s="19" t="n"/>
    </row>
    <row r="464">
      <c r="A464" s="19" t="n"/>
      <c r="B464" s="7" t="n"/>
      <c r="C464" s="25" t="n"/>
      <c r="D464" s="19" t="n"/>
    </row>
    <row r="465">
      <c r="A465" s="19" t="n"/>
      <c r="B465" s="7" t="n"/>
      <c r="C465" s="25" t="n"/>
      <c r="D465" s="19" t="n"/>
    </row>
    <row r="466">
      <c r="A466" s="19" t="n"/>
      <c r="B466" s="7" t="n"/>
      <c r="C466" s="25" t="n"/>
      <c r="D466" s="19" t="n"/>
    </row>
    <row r="467">
      <c r="A467" s="19" t="n"/>
      <c r="B467" s="7" t="n"/>
      <c r="C467" s="25" t="n"/>
      <c r="D467" s="19" t="n"/>
    </row>
    <row r="468">
      <c r="A468" s="19" t="n"/>
      <c r="B468" s="7" t="n"/>
      <c r="C468" s="25" t="n"/>
      <c r="D468" s="19" t="n"/>
    </row>
    <row r="469">
      <c r="A469" s="19" t="n"/>
      <c r="B469" s="7" t="n"/>
      <c r="C469" s="25" t="n"/>
      <c r="D469" s="19" t="n"/>
    </row>
    <row r="470">
      <c r="A470" s="19" t="n"/>
      <c r="B470" s="7" t="n"/>
      <c r="C470" s="25" t="n"/>
      <c r="D470" s="19" t="n"/>
    </row>
    <row r="471">
      <c r="A471" s="19" t="n"/>
      <c r="B471" s="7" t="n"/>
      <c r="C471" s="25" t="n"/>
      <c r="D471" s="19" t="n"/>
    </row>
    <row r="472">
      <c r="A472" s="19" t="n"/>
      <c r="B472" s="7" t="n"/>
      <c r="C472" s="25" t="n"/>
      <c r="D472" s="19" t="n"/>
    </row>
    <row r="473">
      <c r="A473" s="19" t="n"/>
      <c r="B473" s="7" t="n"/>
      <c r="C473" s="25" t="n"/>
      <c r="D473" s="19" t="n"/>
    </row>
    <row r="474">
      <c r="A474" s="19" t="n"/>
      <c r="B474" s="7" t="n"/>
      <c r="C474" s="25" t="n"/>
      <c r="D474" s="19" t="n"/>
    </row>
    <row r="475">
      <c r="A475" s="19" t="n"/>
      <c r="B475" s="7" t="n"/>
      <c r="C475" s="25" t="n"/>
      <c r="D475" s="19" t="n"/>
    </row>
    <row r="476">
      <c r="A476" s="19" t="n"/>
      <c r="B476" s="7" t="n"/>
      <c r="C476" s="25" t="n"/>
      <c r="D476" s="19" t="n"/>
    </row>
    <row r="477">
      <c r="A477" s="19" t="n"/>
      <c r="B477" s="7" t="n"/>
      <c r="C477" s="25" t="n"/>
      <c r="D477" s="19" t="n"/>
    </row>
    <row r="478">
      <c r="A478" s="19" t="n"/>
      <c r="B478" s="7" t="n"/>
      <c r="C478" s="25" t="n"/>
      <c r="D478" s="19" t="n"/>
    </row>
    <row r="479">
      <c r="A479" s="19" t="n"/>
      <c r="B479" s="7" t="n"/>
      <c r="C479" s="25" t="n"/>
      <c r="D479" s="19" t="n"/>
    </row>
    <row r="480">
      <c r="A480" s="19" t="n"/>
      <c r="B480" s="7" t="n"/>
      <c r="C480" s="25" t="n"/>
      <c r="D480" s="19" t="n"/>
    </row>
    <row r="481">
      <c r="A481" s="19" t="n"/>
      <c r="B481" s="7" t="n"/>
      <c r="C481" s="25" t="n"/>
      <c r="D481" s="19" t="n"/>
    </row>
    <row r="482">
      <c r="A482" s="19" t="n"/>
      <c r="B482" s="7" t="n"/>
      <c r="C482" s="25" t="n"/>
      <c r="D482" s="19" t="n"/>
    </row>
    <row r="483">
      <c r="A483" s="19" t="n"/>
      <c r="B483" s="7" t="n"/>
      <c r="C483" s="25" t="n"/>
      <c r="D483" s="19" t="n"/>
    </row>
    <row r="484">
      <c r="A484" s="19" t="n"/>
      <c r="B484" s="7" t="n"/>
      <c r="C484" s="25" t="n"/>
      <c r="D484" s="19" t="n"/>
    </row>
    <row r="485">
      <c r="A485" s="19" t="n"/>
      <c r="B485" s="7" t="n"/>
      <c r="C485" s="25" t="n"/>
      <c r="D485" s="19" t="n"/>
    </row>
    <row r="486">
      <c r="A486" s="19" t="n"/>
      <c r="B486" s="7" t="n"/>
      <c r="C486" s="25" t="n"/>
      <c r="D486" s="19" t="n"/>
    </row>
    <row r="487">
      <c r="A487" s="19" t="n"/>
      <c r="B487" s="7" t="n"/>
      <c r="C487" s="25" t="n"/>
      <c r="D487" s="19" t="n"/>
    </row>
    <row r="488">
      <c r="A488" s="19" t="n"/>
      <c r="B488" s="7" t="n"/>
      <c r="C488" s="25" t="n"/>
      <c r="D488" s="19" t="n"/>
    </row>
    <row r="489">
      <c r="A489" s="19" t="n"/>
      <c r="B489" s="7" t="n"/>
      <c r="C489" s="25" t="n"/>
      <c r="D489" s="19" t="n"/>
    </row>
    <row r="490">
      <c r="A490" s="19" t="n"/>
      <c r="B490" s="7" t="n"/>
      <c r="C490" s="25" t="n"/>
      <c r="D490" s="19" t="n"/>
    </row>
    <row r="491">
      <c r="A491" s="19" t="n"/>
      <c r="B491" s="7" t="n"/>
      <c r="C491" s="25" t="n"/>
      <c r="D491" s="19" t="n"/>
    </row>
    <row r="492">
      <c r="A492" s="19" t="n"/>
      <c r="B492" s="7" t="n"/>
      <c r="C492" s="25" t="n"/>
      <c r="D492" s="19" t="n"/>
    </row>
    <row r="493">
      <c r="A493" s="19" t="n"/>
      <c r="B493" s="7" t="n"/>
      <c r="C493" s="25" t="n"/>
      <c r="D493" s="19" t="n"/>
    </row>
    <row r="494">
      <c r="A494" s="19" t="n"/>
      <c r="B494" s="7" t="n"/>
      <c r="C494" s="25" t="n"/>
      <c r="D494" s="19" t="n"/>
    </row>
    <row r="495">
      <c r="A495" s="19" t="n"/>
      <c r="B495" s="7" t="n"/>
      <c r="C495" s="25" t="n"/>
      <c r="D495" s="19" t="n"/>
    </row>
    <row r="496">
      <c r="A496" s="19" t="n"/>
      <c r="B496" s="7" t="n"/>
      <c r="C496" s="25" t="n"/>
      <c r="D496" s="19" t="n"/>
    </row>
    <row r="497">
      <c r="A497" s="19" t="n"/>
      <c r="B497" s="7" t="n"/>
      <c r="C497" s="25" t="n"/>
      <c r="D497" s="19" t="n"/>
    </row>
    <row r="498">
      <c r="A498" s="19" t="n"/>
      <c r="B498" s="7" t="n"/>
      <c r="C498" s="25" t="n"/>
      <c r="D498" s="19" t="n"/>
    </row>
    <row r="499">
      <c r="A499" s="19" t="n"/>
      <c r="B499" s="7" t="n"/>
      <c r="C499" s="25" t="n"/>
      <c r="D499" s="19" t="n"/>
    </row>
    <row r="500">
      <c r="A500" s="19" t="n"/>
      <c r="B500" s="7" t="n"/>
      <c r="C500" s="25" t="n"/>
      <c r="D500" s="19" t="n"/>
    </row>
    <row r="501">
      <c r="A501" s="19" t="n"/>
      <c r="B501" s="7" t="n"/>
      <c r="C501" s="25" t="n"/>
      <c r="D501" s="19" t="n"/>
    </row>
    <row r="502">
      <c r="A502" s="19" t="n"/>
      <c r="B502" s="7" t="n"/>
      <c r="C502" s="25" t="n"/>
      <c r="D502" s="19" t="n"/>
    </row>
    <row r="503">
      <c r="A503" s="19" t="n"/>
      <c r="B503" s="7" t="n"/>
      <c r="C503" s="25" t="n"/>
      <c r="D503" s="19" t="n"/>
    </row>
  </sheetData>
  <autoFilter ref="A3:D503"/>
  <mergeCells count="1">
    <mergeCell ref="A1:D1"/>
  </mergeCells>
  <dataValidations count="2">
    <dataValidation sqref="C4:C503" showDropDown="0" showInputMessage="0" showErrorMessage="1" allowBlank="1" errorTitle="日数" error="1（全日）か 0.5（半休）で入力してください" type="list">
      <formula1>"1,0.5"</formula1>
    </dataValidation>
    <dataValidation sqref="B4:B503" showDropDown="0" showInputMessage="0" showErrorMessage="1" allowBlank="1" errorTitle="日付" error="日付で入力してください（例：2026/6/12）" type="date" operator="greaterThan">
      <formula1>36526</formula1>
    </dataValidation>
  </dataValidations>
  <pageMargins left="0.4" right="0.4" top="0.5" bottom="0.5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2026-10-21T01:24:50Z</dcterms:created>
  <dcterms:modified xsi:type="dcterms:W3CDTF">2026-10-21T01:24:50Z</dcterms:modified>
</cp:coreProperties>
</file>